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fileSharing readOnlyRecommended="1"/>
  <workbookPr showInkAnnotation="0" autoCompressPictures="0"/>
  <mc:AlternateContent xmlns:mc="http://schemas.openxmlformats.org/markup-compatibility/2006">
    <mc:Choice Requires="x15">
      <x15ac:absPath xmlns:x15ac="http://schemas.microsoft.com/office/spreadsheetml/2010/11/ac" url="https://ukho-my.sharepoint.com/personal/gerald_wong_ukho_gov_uk/Documents/OGC IGIF-MSDI/"/>
    </mc:Choice>
  </mc:AlternateContent>
  <xr:revisionPtr revIDLastSave="118" documentId="8_{2EC65088-361B-457E-8B91-86F51FFDC2F1}" xr6:coauthVersionLast="47" xr6:coauthVersionMax="47" xr10:uidLastSave="{487568E0-3A5D-49BA-AFDC-355B1EE0A7F8}"/>
  <workbookProtection lockStructure="1"/>
  <bookViews>
    <workbookView xWindow="-108" yWindow="-108" windowWidth="23256" windowHeight="12720" tabRatio="534" xr2:uid="{00000000-000D-0000-FFFF-FFFF00000000}"/>
  </bookViews>
  <sheets>
    <sheet name="Instructions" sheetId="25" r:id="rId1"/>
    <sheet name="SP1 Governance and Institutions" sheetId="24" r:id="rId2"/>
    <sheet name="SP2 Policy and Legal" sheetId="23" r:id="rId3"/>
    <sheet name="SP3 Financial" sheetId="22" r:id="rId4"/>
    <sheet name="SP4 Data" sheetId="21" r:id="rId5"/>
    <sheet name="SP5 Innovation" sheetId="19" r:id="rId6"/>
    <sheet name="SP6 Standards" sheetId="18" r:id="rId7"/>
    <sheet name="SP7 Partnerships" sheetId="17" r:id="rId8"/>
    <sheet name="SP8 Capacity &amp; Education" sheetId="16" r:id="rId9"/>
    <sheet name="SP9 Comms &amp; Engagement" sheetId="11" r:id="rId10"/>
    <sheet name="Results" sheetId="14" r:id="rId11"/>
    <sheet name="Data Audit" sheetId="20" r:id="rId12"/>
  </sheets>
  <definedNames>
    <definedName name="_Toc108000199" localSheetId="6">'SP6 Standards'!$C$12</definedName>
    <definedName name="_Toc516681157" localSheetId="9">'SP9 Comms &amp; Engagement'!$D$3</definedName>
    <definedName name="_Toc516681157">#REF!</definedName>
    <definedName name="score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http://schemas.microsoft.com/office/mac/excel/2008/main">
      <mx:ArchID Flags="2"/>
    </ext>
  </extLst>
</workbook>
</file>

<file path=xl/calcChain.xml><?xml version="1.0" encoding="utf-8"?>
<calcChain xmlns="http://schemas.openxmlformats.org/spreadsheetml/2006/main">
  <c r="F22" i="14" l="1"/>
  <c r="E22" i="14"/>
  <c r="C22" i="14"/>
  <c r="B22" i="14"/>
  <c r="F21" i="14"/>
  <c r="E21" i="14"/>
  <c r="C21" i="14"/>
  <c r="B21" i="14"/>
  <c r="G20" i="14"/>
  <c r="F20" i="14"/>
  <c r="E20" i="14"/>
  <c r="C20" i="14"/>
  <c r="B20" i="14"/>
  <c r="G18" i="21"/>
  <c r="H14" i="21"/>
  <c r="G17" i="21"/>
  <c r="F19" i="21" s="1"/>
  <c r="H15" i="18"/>
  <c r="H14" i="18"/>
  <c r="H13" i="18"/>
  <c r="H12" i="18"/>
  <c r="G70" i="14" s="1"/>
  <c r="H11" i="18"/>
  <c r="H10" i="18"/>
  <c r="H9" i="18"/>
  <c r="H8" i="18"/>
  <c r="H16" i="11"/>
  <c r="H15" i="11"/>
  <c r="H14" i="11"/>
  <c r="H13" i="11"/>
  <c r="H12" i="11"/>
  <c r="H11" i="11"/>
  <c r="H10" i="11"/>
  <c r="H9" i="11"/>
  <c r="H8" i="11"/>
  <c r="F70" i="14"/>
  <c r="E70" i="14"/>
  <c r="C70" i="14"/>
  <c r="B70" i="14"/>
  <c r="G69" i="14"/>
  <c r="F69" i="14"/>
  <c r="E69" i="14"/>
  <c r="C69" i="14"/>
  <c r="B69" i="14"/>
  <c r="F51" i="14"/>
  <c r="E51" i="14"/>
  <c r="C51" i="14"/>
  <c r="B51" i="14"/>
  <c r="H13" i="21"/>
  <c r="G51" i="14" s="1"/>
  <c r="G20" i="11"/>
  <c r="G19" i="11"/>
  <c r="F21" i="11" s="1"/>
  <c r="G18" i="16"/>
  <c r="G17" i="16"/>
  <c r="F19" i="16" s="1"/>
  <c r="G20" i="17"/>
  <c r="G19" i="17"/>
  <c r="F21" i="17" s="1"/>
  <c r="G19" i="18"/>
  <c r="G18" i="18"/>
  <c r="F20" i="18" s="1"/>
  <c r="G18" i="19"/>
  <c r="G17" i="19"/>
  <c r="F19" i="19" s="1"/>
  <c r="G19" i="22"/>
  <c r="G18" i="22"/>
  <c r="F20" i="22" s="1"/>
  <c r="G16" i="23"/>
  <c r="G15" i="23"/>
  <c r="F17" i="23" s="1"/>
  <c r="F16" i="14"/>
  <c r="F17" i="14"/>
  <c r="F18" i="14"/>
  <c r="F19" i="14"/>
  <c r="C99" i="14"/>
  <c r="E19" i="14"/>
  <c r="C19" i="14"/>
  <c r="B19" i="14"/>
  <c r="E18" i="14"/>
  <c r="C18" i="14"/>
  <c r="B18" i="14"/>
  <c r="E17" i="14"/>
  <c r="C17" i="14"/>
  <c r="B17" i="14"/>
  <c r="E16" i="14"/>
  <c r="C16" i="14"/>
  <c r="B16" i="14"/>
  <c r="C14" i="14"/>
  <c r="J4" i="14" s="1"/>
  <c r="G18" i="24"/>
  <c r="G17" i="24"/>
  <c r="F19" i="24" s="1"/>
  <c r="H14" i="24"/>
  <c r="G22" i="14" s="1"/>
  <c r="H13" i="24"/>
  <c r="G21" i="14" s="1"/>
  <c r="H11" i="24"/>
  <c r="G19" i="14" s="1"/>
  <c r="H10" i="24"/>
  <c r="G18" i="14" s="1"/>
  <c r="H9" i="24"/>
  <c r="G17" i="14" s="1"/>
  <c r="H8" i="24"/>
  <c r="G16" i="14" s="1"/>
  <c r="H16" i="24" l="1"/>
  <c r="G23" i="14" s="1"/>
  <c r="K4" i="14" s="1"/>
  <c r="F31" i="14"/>
  <c r="E31" i="14"/>
  <c r="C31" i="14"/>
  <c r="B31" i="14"/>
  <c r="F30" i="14"/>
  <c r="E30" i="14"/>
  <c r="C30" i="14"/>
  <c r="B30" i="14"/>
  <c r="F29" i="14"/>
  <c r="E29" i="14"/>
  <c r="C29" i="14"/>
  <c r="B29" i="14"/>
  <c r="F28" i="14"/>
  <c r="E28" i="14"/>
  <c r="C28" i="14"/>
  <c r="B28" i="14"/>
  <c r="F27" i="14"/>
  <c r="E27" i="14"/>
  <c r="C27" i="14"/>
  <c r="B27" i="14"/>
  <c r="C25" i="14"/>
  <c r="J5" i="14" s="1"/>
  <c r="H12" i="23"/>
  <c r="G31" i="14" s="1"/>
  <c r="H11" i="23"/>
  <c r="G30" i="14" s="1"/>
  <c r="H10" i="23"/>
  <c r="G29" i="14" s="1"/>
  <c r="H9" i="23"/>
  <c r="G28" i="14" s="1"/>
  <c r="H8" i="23"/>
  <c r="G27" i="14" s="1"/>
  <c r="H14" i="23" l="1"/>
  <c r="G32" i="14" s="1"/>
  <c r="K5" i="14" s="1"/>
  <c r="F41" i="14"/>
  <c r="E41" i="14"/>
  <c r="C41" i="14"/>
  <c r="B41" i="14"/>
  <c r="F40" i="14"/>
  <c r="E40" i="14"/>
  <c r="C40" i="14"/>
  <c r="B40" i="14"/>
  <c r="F39" i="14"/>
  <c r="E39" i="14"/>
  <c r="C39" i="14"/>
  <c r="B39" i="14"/>
  <c r="F38" i="14"/>
  <c r="E38" i="14"/>
  <c r="C38" i="14"/>
  <c r="B38" i="14"/>
  <c r="F37" i="14"/>
  <c r="E37" i="14"/>
  <c r="C37" i="14"/>
  <c r="B37" i="14"/>
  <c r="F36" i="14"/>
  <c r="E36" i="14"/>
  <c r="C36" i="14"/>
  <c r="B36" i="14"/>
  <c r="C34" i="14"/>
  <c r="J6" i="14" s="1"/>
  <c r="H15" i="22"/>
  <c r="G41" i="14" s="1"/>
  <c r="H14" i="22"/>
  <c r="H13" i="22"/>
  <c r="H12" i="22"/>
  <c r="G40" i="14" s="1"/>
  <c r="H11" i="22"/>
  <c r="G39" i="14" s="1"/>
  <c r="H10" i="22"/>
  <c r="G38" i="14" s="1"/>
  <c r="H9" i="22"/>
  <c r="G37" i="14" s="1"/>
  <c r="H8" i="22"/>
  <c r="G36" i="14" s="1"/>
  <c r="H17" i="22" l="1"/>
  <c r="G42" i="14" s="1"/>
  <c r="K6" i="14" s="1"/>
  <c r="H12" i="21"/>
  <c r="G50" i="14" s="1"/>
  <c r="F50" i="14"/>
  <c r="E50" i="14"/>
  <c r="C50" i="14"/>
  <c r="B50" i="14"/>
  <c r="F49" i="14"/>
  <c r="E49" i="14"/>
  <c r="C49" i="14"/>
  <c r="B49" i="14"/>
  <c r="F48" i="14"/>
  <c r="E48" i="14"/>
  <c r="C48" i="14"/>
  <c r="B48" i="14"/>
  <c r="F47" i="14"/>
  <c r="E47" i="14"/>
  <c r="C47" i="14"/>
  <c r="B47" i="14"/>
  <c r="F46" i="14"/>
  <c r="E46" i="14"/>
  <c r="C46" i="14"/>
  <c r="B46" i="14"/>
  <c r="C44" i="14"/>
  <c r="J7" i="14" s="1"/>
  <c r="H11" i="21"/>
  <c r="G49" i="14" s="1"/>
  <c r="H10" i="21"/>
  <c r="G48" i="14" s="1"/>
  <c r="H9" i="21"/>
  <c r="G47" i="14" s="1"/>
  <c r="H8" i="21"/>
  <c r="G46" i="14" s="1"/>
  <c r="H16" i="21" l="1"/>
  <c r="G52" i="14" s="1"/>
  <c r="K7" i="14" s="1"/>
  <c r="F62" i="14" l="1"/>
  <c r="E62" i="14"/>
  <c r="C62" i="14"/>
  <c r="B62" i="14"/>
  <c r="F61" i="14"/>
  <c r="E61" i="14"/>
  <c r="C61" i="14"/>
  <c r="B61" i="14"/>
  <c r="F60" i="14"/>
  <c r="E60" i="14"/>
  <c r="C60" i="14"/>
  <c r="B60" i="14"/>
  <c r="F59" i="14"/>
  <c r="E59" i="14"/>
  <c r="C59" i="14"/>
  <c r="B59" i="14"/>
  <c r="F58" i="14"/>
  <c r="E58" i="14"/>
  <c r="C58" i="14"/>
  <c r="B58" i="14"/>
  <c r="F57" i="14"/>
  <c r="E57" i="14"/>
  <c r="C57" i="14"/>
  <c r="B57" i="14"/>
  <c r="F56" i="14"/>
  <c r="E56" i="14"/>
  <c r="C56" i="14"/>
  <c r="B56" i="14"/>
  <c r="C54" i="14"/>
  <c r="J8" i="14" s="1"/>
  <c r="H14" i="19"/>
  <c r="G62" i="14" s="1"/>
  <c r="H13" i="19"/>
  <c r="G61" i="14" s="1"/>
  <c r="H12" i="19"/>
  <c r="G60" i="14" s="1"/>
  <c r="H11" i="19"/>
  <c r="G59" i="14" s="1"/>
  <c r="H10" i="19"/>
  <c r="G58" i="14" s="1"/>
  <c r="H9" i="19"/>
  <c r="G57" i="14" s="1"/>
  <c r="H8" i="19"/>
  <c r="G56" i="14" s="1"/>
  <c r="H16" i="19" l="1"/>
  <c r="G63" i="14" s="1"/>
  <c r="K8" i="14" s="1"/>
  <c r="F68" i="14"/>
  <c r="E68" i="14"/>
  <c r="C68" i="14"/>
  <c r="B68" i="14"/>
  <c r="F67" i="14"/>
  <c r="E67" i="14"/>
  <c r="C67" i="14"/>
  <c r="B67" i="14"/>
  <c r="C65" i="14"/>
  <c r="J9" i="14" s="1"/>
  <c r="G68" i="14"/>
  <c r="G67" i="14"/>
  <c r="H17" i="18"/>
  <c r="G71" i="14" s="1"/>
  <c r="K9" i="14" s="1"/>
  <c r="C73" i="14" l="1"/>
  <c r="J10" i="14" s="1"/>
  <c r="F80" i="14"/>
  <c r="E80" i="14"/>
  <c r="C80" i="14"/>
  <c r="B80" i="14"/>
  <c r="F79" i="14"/>
  <c r="E79" i="14"/>
  <c r="C79" i="14"/>
  <c r="B79" i="14"/>
  <c r="F78" i="14"/>
  <c r="E78" i="14"/>
  <c r="C78" i="14"/>
  <c r="B78" i="14"/>
  <c r="F77" i="14"/>
  <c r="E77" i="14"/>
  <c r="C77" i="14"/>
  <c r="B77" i="14"/>
  <c r="F76" i="14"/>
  <c r="E76" i="14"/>
  <c r="C76" i="14"/>
  <c r="B76" i="14"/>
  <c r="F75" i="14"/>
  <c r="E75" i="14"/>
  <c r="C75" i="14"/>
  <c r="B75" i="14"/>
  <c r="H16" i="17"/>
  <c r="G80" i="14" s="1"/>
  <c r="H15" i="17"/>
  <c r="H14" i="17"/>
  <c r="H13" i="17"/>
  <c r="H12" i="17"/>
  <c r="G79" i="14" s="1"/>
  <c r="H11" i="17"/>
  <c r="G78" i="14" s="1"/>
  <c r="H10" i="17"/>
  <c r="G77" i="14" s="1"/>
  <c r="H9" i="17"/>
  <c r="G76" i="14" s="1"/>
  <c r="H8" i="17"/>
  <c r="G75" i="14" s="1"/>
  <c r="H18" i="17" l="1"/>
  <c r="G81" i="14" s="1"/>
  <c r="K11" i="14" s="1"/>
  <c r="C92" i="14"/>
  <c r="J12" i="14" s="1"/>
  <c r="C83" i="14"/>
  <c r="J11" i="14" s="1"/>
  <c r="F89" i="14"/>
  <c r="E89" i="14"/>
  <c r="C89" i="14"/>
  <c r="B89" i="14"/>
  <c r="F88" i="14"/>
  <c r="E88" i="14"/>
  <c r="C88" i="14"/>
  <c r="B88" i="14"/>
  <c r="F87" i="14"/>
  <c r="E87" i="14"/>
  <c r="C87" i="14"/>
  <c r="B87" i="14"/>
  <c r="F86" i="14"/>
  <c r="E86" i="14"/>
  <c r="C86" i="14"/>
  <c r="B86" i="14"/>
  <c r="F85" i="14"/>
  <c r="E85" i="14"/>
  <c r="C85" i="14"/>
  <c r="B85" i="14"/>
  <c r="H14" i="16"/>
  <c r="G89" i="14" s="1"/>
  <c r="H13" i="16"/>
  <c r="H12" i="16"/>
  <c r="H11" i="16"/>
  <c r="G88" i="14" s="1"/>
  <c r="H10" i="16"/>
  <c r="G87" i="14" s="1"/>
  <c r="H9" i="16"/>
  <c r="G86" i="14" s="1"/>
  <c r="H8" i="16"/>
  <c r="G85" i="14" s="1"/>
  <c r="K10" i="14" l="1"/>
  <c r="H16" i="16"/>
  <c r="G90" i="14" s="1"/>
  <c r="F100" i="14"/>
  <c r="E100" i="14"/>
  <c r="F99" i="14"/>
  <c r="E99" i="14"/>
  <c r="F98" i="14"/>
  <c r="E98" i="14"/>
  <c r="F97" i="14"/>
  <c r="E97" i="14"/>
  <c r="F96" i="14"/>
  <c r="E96" i="14"/>
  <c r="F95" i="14"/>
  <c r="E95" i="14"/>
  <c r="F94" i="14"/>
  <c r="E94" i="14"/>
  <c r="C100" i="14"/>
  <c r="C98" i="14"/>
  <c r="C97" i="14"/>
  <c r="C96" i="14"/>
  <c r="C95" i="14"/>
  <c r="C94" i="14"/>
  <c r="B100" i="14"/>
  <c r="B99" i="14"/>
  <c r="B98" i="14"/>
  <c r="B97" i="14"/>
  <c r="B96" i="14"/>
  <c r="B95" i="14"/>
  <c r="B94" i="14"/>
  <c r="G96" i="14"/>
  <c r="G94" i="14"/>
  <c r="G99" i="14" l="1"/>
  <c r="G98" i="14"/>
  <c r="G97" i="14"/>
  <c r="G95" i="14"/>
  <c r="G100" i="14" l="1"/>
  <c r="H18" i="11"/>
  <c r="G101" i="14" s="1"/>
  <c r="K12"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Gerald J Wong</author>
  </authors>
  <commentList>
    <comment ref="I8" authorId="0" shapeId="0" xr:uid="{9AAD9F46-C443-4239-BC75-CE8BC0D2CB33}">
      <text>
        <r>
          <rPr>
            <b/>
            <sz val="9"/>
            <color indexed="81"/>
            <rFont val="Tahoma"/>
            <charset val="1"/>
          </rPr>
          <t>Gerald J Wong:</t>
        </r>
        <r>
          <rPr>
            <sz val="9"/>
            <color indexed="81"/>
            <rFont val="Tahoma"/>
            <charset val="1"/>
          </rPr>
          <t xml:space="preserve">
IHO commentary from Publication C-17 (2017) – Hydrographic data which should be part of an MSDI includes any navigational (or other water body data) and comprises at least: 
 "Source" data (such as dense bathymetric data) and/or 
 Derived data (such as ENC data, digital nautical publications, Digital Elevation Model), plus
 Essential supporting metadata (data that provides other information about other data). 
It is critical to identify those categories of data that would support an MSDI as "core or base reference" information (such as bathymetry, seabed characterization, and coastline). Note that the inclusion of other water body data will depend upon the constitution and remit of a given Hydrographic Office (or national equivalent) with respect to its fellow Government Agencies. In some rare cases, the only data that could be offered is bathymetry, particularly if other data falls under the responsibility of other Departments or Agencies, who may have genuine reasons for not releasing that information.</t>
        </r>
      </text>
    </comment>
    <comment ref="I10" authorId="0" shapeId="0" xr:uid="{51F70B3C-5EAF-4A73-8A77-3F4EC6A52A70}">
      <text>
        <r>
          <rPr>
            <b/>
            <sz val="9"/>
            <color indexed="81"/>
            <rFont val="Tahoma"/>
            <charset val="1"/>
          </rPr>
          <t>Gerald J Wong:</t>
        </r>
        <r>
          <rPr>
            <sz val="9"/>
            <color indexed="81"/>
            <rFont val="Tahoma"/>
            <charset val="1"/>
          </rPr>
          <t xml:space="preserve">
IHO commentary from Publication C-17 (2017) – For the (re)acquisition of digital information from legacy physical sources, the “5-Star Deployment Scheme” should ideally be referenced, where generally:
 Scan manuscript documents into raster formats, ensuring the scan density is such that it can be used without resorting to the hard copy for resolving readability; and/or …
 Capture data in vector format wherever possible. This could be done using optical character recognition methods or using double digitization to ensure the quality and completeness of data capture (such as from hand-drawn soundings). 
 Ensure rigorous verification and validation is in place, mitigating against the propagation of errors.
 Capture data as close to source scale or at highest possible resolution (not at product scale).
</t>
        </r>
      </text>
    </comment>
    <comment ref="C11" authorId="0" shapeId="0" xr:uid="{828D543A-EF54-4B83-86B3-EE27932C1992}">
      <text>
        <r>
          <rPr>
            <b/>
            <sz val="9"/>
            <color indexed="81"/>
            <rFont val="Tahoma"/>
            <family val="2"/>
          </rPr>
          <t>Gerald J Wong:</t>
        </r>
        <r>
          <rPr>
            <sz val="9"/>
            <color indexed="81"/>
            <rFont val="Tahoma"/>
            <family val="2"/>
          </rPr>
          <t xml:space="preserve">
Editor’s Note: Combined w/ former “Data Sharing” Q from SP2.4</t>
        </r>
      </text>
    </comment>
    <comment ref="I11" authorId="0" shapeId="0" xr:uid="{E2FB0634-452B-4705-8B4B-47F0B63AD36B}">
      <text>
        <r>
          <rPr>
            <b/>
            <sz val="9"/>
            <color indexed="81"/>
            <rFont val="Tahoma"/>
            <family val="2"/>
          </rPr>
          <t>Gerald J Wong:</t>
        </r>
        <r>
          <rPr>
            <sz val="9"/>
            <color indexed="81"/>
            <rFont val="Tahoma"/>
            <family val="2"/>
          </rPr>
          <t xml:space="preserve">
IHO commentary from Publication C-17 (2017) – The minimum set of metadata required for data discovery should describe information about the type of data, the extent of data, the quality of the data, and the spatial/temporal reference system(s) used. Metadata should enable data characterization so that end-users can exploit data efficiently by knowing its basic characteristics. Optional metadata elements should allow for more detailed description of data, with ISO 19115 used as the standard to ensure full interoperability. An essential part of metadata includes information on the Coordinate Reference System used, including horizontal/vertical datums and projections – such as EPSG (European Petroleum Survey Group) codes and Coordinates, whether XYZ, WGS84 datum, or Vertical Datum (local and regional).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Gerald J Wong</author>
  </authors>
  <commentList>
    <comment ref="I8" authorId="0" shapeId="0" xr:uid="{440B1F5F-CDC3-4B32-8CE9-C268F0AAE0F9}">
      <text>
        <r>
          <rPr>
            <b/>
            <sz val="9"/>
            <color indexed="81"/>
            <rFont val="Tahoma"/>
            <charset val="1"/>
          </rPr>
          <t>Gerald J Wong:</t>
        </r>
        <r>
          <rPr>
            <sz val="9"/>
            <color indexed="81"/>
            <rFont val="Tahoma"/>
            <charset val="1"/>
          </rPr>
          <t xml:space="preserve">
OGC commentary from the Role of Standards in Geospatial Information Management (2022) – Standards are a critical element of geospatial information management, with a National Standards Strategy ideally referencing the trajectory for increasing levels of capability and collaboration over four Tiers:
 Tier 1 – Share maps internally and over the Web.
 Tier 2 – Geospatial Information partnerships to share, integrate and use geospatial data from different providers.
 Tier 3 – Spatially enabling large scale (typically national) efforts to develop a comprehensive (M)SDI that provides access to multiple themes of information, applications for using the shared information, and access via a variety of environments (mobile, desktop, etc).
 Tier 4 – Towards spatially enabled IT infrastructure, delivering geospatial information into the Web of Data, and bridging between an (M)SDI and broader ecosystems of information technology.
Experience has shown that lack of consensus, leadership commitment, and a clear governance structure are the key factors limiting the full achievement of the benefits of open standards. As consensus builds, understanding improves and the willingness of stakeholders to commit resources and coordinate activities in an open fashion grows. This facilitates a continuing, self-sustainable, and self-governed expansion of open standards. Single agency portrayal of basic information develops into collaborative multi-agency standards implementations that take full advantage of emerging technology. Recognizing the complexity and constraints, it can be worthwhile to implement standards in an incremental fashion. Full interoperability can take time as an organization or institution matures in technical and policy terms.</t>
        </r>
      </text>
    </comment>
    <comment ref="I11" authorId="0" shapeId="0" xr:uid="{B6BF05E4-67C3-482C-9842-D84DD970B758}">
      <text>
        <r>
          <rPr>
            <b/>
            <sz val="9"/>
            <color indexed="81"/>
            <rFont val="Tahoma"/>
            <family val="2"/>
          </rPr>
          <t>Gerald J Wong:</t>
        </r>
        <r>
          <rPr>
            <sz val="9"/>
            <color indexed="81"/>
            <rFont val="Tahoma"/>
            <family val="2"/>
          </rPr>
          <t xml:space="preserve">
From the data perspective, many considerations around standards compliance exist and should be accounted for. These include the ability to access and use relevant standards, whether for end-users or web developers. From the organizational perspective, there should be a process for capturing standards compliance and justifiable non-compliance, which should become part of a future process for choosing, developing, and implementing new standards (or revisions to current ones).</t>
        </r>
      </text>
    </comment>
    <comment ref="C12" authorId="0" shapeId="0" xr:uid="{3EABEAAA-E95F-49D9-B7EA-9A9342224258}">
      <text>
        <r>
          <rPr>
            <b/>
            <sz val="9"/>
            <color indexed="81"/>
            <rFont val="Tahoma"/>
            <charset val="1"/>
          </rPr>
          <t>Gerald J Wong:</t>
        </r>
        <r>
          <rPr>
            <sz val="9"/>
            <color indexed="81"/>
            <rFont val="Tahoma"/>
            <charset val="1"/>
          </rPr>
          <t xml:space="preserve">
From OGC’s “Role of Standards …”</t>
        </r>
      </text>
    </comment>
    <comment ref="I12" authorId="0" shapeId="0" xr:uid="{9258E6BA-2F29-43AB-8957-BEB4FA50EAAA}">
      <text>
        <r>
          <rPr>
            <b/>
            <sz val="9"/>
            <color indexed="81"/>
            <rFont val="Tahoma"/>
            <family val="2"/>
          </rPr>
          <t>Gerald J Wong:</t>
        </r>
        <r>
          <rPr>
            <sz val="9"/>
            <color indexed="81"/>
            <rFont val="Tahoma"/>
            <family val="2"/>
          </rPr>
          <t xml:space="preserve">
From the data perspective, many considerations around data needs exist and should be accounted for. These include the ability to access and use data subject to Legal and Security requirements, Data Format needs, and Data Volume constraints. From the organizational perspective, there should be a process for capturing needs and gaps, which should become part of a future information policy and annual plan for integration into existing practices.
“A Guide to the Role of Standards in Geospatial Information Management” (February 2022) contains advice around the adoption of metadata, data, and technical standards applicable to an SDI. This OGC resource contains a Five Point Plan that heavily draws upon the IGIF Strategic Pathway on Standards (SP6).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Andrew Coote</author>
  </authors>
  <commentList>
    <comment ref="D4" authorId="0" shapeId="0" xr:uid="{93F91E54-6CEE-4FD5-A718-00B258D72F1D}">
      <text>
        <r>
          <rPr>
            <b/>
            <sz val="9"/>
            <color indexed="81"/>
            <rFont val="Tahoma"/>
            <charset val="1"/>
          </rPr>
          <t>Andrew Coote:</t>
        </r>
        <r>
          <rPr>
            <sz val="9"/>
            <color indexed="81"/>
            <rFont val="Tahoma"/>
            <charset val="1"/>
          </rPr>
          <t xml:space="preserve">
These words and jigsaw puzzle need updating to most recent IGIF format.</t>
        </r>
      </text>
    </comment>
  </commentList>
</comments>
</file>

<file path=xl/sharedStrings.xml><?xml version="1.0" encoding="utf-8"?>
<sst xmlns="http://schemas.openxmlformats.org/spreadsheetml/2006/main" count="522" uniqueCount="326">
  <si>
    <t>Instructions for Use</t>
  </si>
  <si>
    <t>COUNTRY DIAGNOSTIC:</t>
  </si>
  <si>
    <t>Enter Country / Region / City Name</t>
  </si>
  <si>
    <t>Interview Date:</t>
  </si>
  <si>
    <t>Please Complete</t>
  </si>
  <si>
    <t>Location:</t>
  </si>
  <si>
    <t>Interviewee(s):</t>
  </si>
  <si>
    <t>Interviewer(s):</t>
  </si>
  <si>
    <t>Purpose</t>
  </si>
  <si>
    <t xml:space="preserve">This Diagnostic Tool (DT) is one of a number of analytical tools within the World Bank methodology for implementation of an SDI using the Integrated Geospatial Information Framework (IGIF). The primary purpose of the DT is to collect the necessary information to complete an assessment of the baseline (current state) of development of the Spatial Data Infrastructure (SDI).  </t>
  </si>
  <si>
    <t>The DT can also be used to determine the target state for each indicator once the Action Plan has been implemented.  A further use is described as "in flight", that is during the implementation of the Action Plan, to assess progress, for instance, as part of a mid-point review.</t>
  </si>
  <si>
    <t>Terminology</t>
  </si>
  <si>
    <t>A complete glossary is not included - users are referred to IGIF Part 2 for guidance on the use of terms.</t>
  </si>
  <si>
    <t xml:space="preserve">There are a few key terms used in this document that require clarification: </t>
  </si>
  <si>
    <t xml:space="preserve"> </t>
  </si>
  <si>
    <t>Spatial Data Infrastructure (SDI) – is used in preference to NSDI for the diagnostic so that it is applicable to regional SDI or city contexts. A National SDI (NSDI) is the preferred term when the context is explicitly national.</t>
  </si>
  <si>
    <t>Integrated Geospatial Information Framework (IGIF) is a framework of guidance for implementing an SDI, it extends the concept from its former, largely technical focus to encompass a much wider range of perspectives, which are represented by the strategic pathways.</t>
  </si>
  <si>
    <t>Stakeholders – refers to all parties involved in developing or using the SDI. This is not just Government or data suppliers but also end users, including individual citizens</t>
  </si>
  <si>
    <t>Completing the spreadsheet</t>
  </si>
  <si>
    <t>It is important that a wide range of organisations are involved in completing the spreadsheet.  The broader the group of stakeholders; the more perspectives can be considered.  It is particularly important that the Statistical and Marine communities are consulted.</t>
  </si>
  <si>
    <t>Different perspectives from government and private sector, data suppliers and users, decision makers and community groups are all important to produce a balanced and objective view of the current state.</t>
  </si>
  <si>
    <t xml:space="preserve">Interviewers should be impartial and not lead the interviewee(s) to a particular answer. Further, the comments should be kept anonymous and that commitment made clear in advance to all interviewees. This is to ensure that full and objective assessments are obtained.   </t>
  </si>
  <si>
    <t xml:space="preserve">The complete set of sheets should, as far as is possible, be completed for each interview. It is unlikely that all answers will be available at the time of the interview, so follow-up discussions will be necessary and should be built into timetables for completion. </t>
  </si>
  <si>
    <t xml:space="preserve">There is a sheet of indicators for each strategic pathway from SP1-SP9, plus a data audit sheet. </t>
  </si>
  <si>
    <t>For each question there is a score box which the interviewer should complete based on the interview. Criteria for scores of 0, 25, 50, 75 or 100 are suggested for each indicator.  Any score up to 100 can be entered, as the observed current state may be between two of these values (e.g. 78). Scores above 100 will not be accepted by the spreadsheet.</t>
  </si>
  <si>
    <t>The “Notes from Interview” cell should be completed for each question to explain the scoring. 
It is helpful to include direct comments from the interviewees but to avoid compromising the confidentiality of the interview these should not be attributed.</t>
  </si>
  <si>
    <t>If any scores are “controversial”, or it is difficult to align the country’s situation neatly to the score options available, a provisional score can be entered and then it can be refined when further information is available. This may require canvassing other stakeholders' opinions.  Where no information is available, please score the indicator at zero and add appropriate comments in the "Notes from Interview".</t>
  </si>
  <si>
    <t xml:space="preserve">  </t>
  </si>
  <si>
    <t>A "Guidance" column is included to help the interviewer form the question and/or provide help to explain what the question is trying to establish.</t>
  </si>
  <si>
    <t>The Data Audit sheet is divided into three parts. 
Part 1 of that sheet is a table showing the 14 geospatial themes agreed by UNGGIM and is considered to be suitable for global use. Add the name of the dataset in column E and the custodian/producer of the data in Column F.  There may be multiple datasets per theme - please list all datasets.  Also, it is not unusual to find several institutions creating the same type of data.  If this is the case, list the duplicate dataset(s) and the producer(s) even if the duplicate is not considered the authoritative source. This is valuable information, as it highlights where savings can be made by sharing data. In the case of the geodetic reference frame, it is good to note the Reference Frame used, whether it is a standard, and whether multiple reference frames exist. This information highlights potential interoperability issues.
PART 2 provides an opportunity to document datasets that exist or are currently being produced, but fall outside of the 'fundamental' data theme classification, such as health-related data. There is also space for additional notes. 
PART 3 is where you can document details about the data producing organisations. These organisations will form part of the stakeholder list.</t>
  </si>
  <si>
    <t>The average scores for each component, and for the SDI overall, are calculated automatically and will appear on the Results Sheet. 
The Results Sheet also includes the radar diagram showing the relative scores for each component. This can be copied and pasted into the Country Report, in the appropriate place (Part 2: Results)</t>
  </si>
  <si>
    <t>Cells to be completed are indicated in green, as shown in the cell to the right  ---&gt;</t>
  </si>
  <si>
    <t>Cells that are automatically calculated are indicated in grey, as shown in the cell to the right ----&gt;</t>
  </si>
  <si>
    <t>On completion of the interviews, the scoring for each indicator from each interview should be collated and a mean score entered into a composite final version and used to populate the appropriate section in the written Country Report.</t>
  </si>
  <si>
    <t>Excel Notes</t>
  </si>
  <si>
    <t>Calculated cells in this workbook are protected in order to ensure only the boxes requiring input can be populated. If there is a problem and the user needs to change this, it is easily done:</t>
  </si>
  <si>
    <t xml:space="preserve">         a.     Click the “Review” tab at the top of the page</t>
  </si>
  <si>
    <t xml:space="preserve">         b.     Click “Unprotect Sheet”</t>
  </si>
  <si>
    <t xml:space="preserve">          c.      Remember to re-enable Protection once changes have been completed.</t>
  </si>
  <si>
    <t xml:space="preserve">A column labelled Weighting is included in this version to enable the relative importance of different indicators to be differentiated. By convention a weighting of 2 signifies that the indicator is twice as important as an indicator with a weight of 1. The use of weightings is optional - if you do not wish to use 'weighting' then leave all values in this column as 1. </t>
  </si>
  <si>
    <t>Frequently Asked Questions</t>
  </si>
  <si>
    <t>Feedback</t>
  </si>
  <si>
    <t xml:space="preserve">Should you encounter any difficulties in using this tool, or have suggestions for its improvement, please (in the first instance) send an email describing the suggested enhancement or problem to: </t>
  </si>
  <si>
    <t>Kathrine Kelm</t>
  </si>
  <si>
    <t>Senior Land Administration Specialist, Urban, Resilience and Land</t>
  </si>
  <si>
    <t>World Bank, Washington DC</t>
  </si>
  <si>
    <t>Email: kkelm@worldbank.org</t>
  </si>
  <si>
    <t>Version Information:</t>
  </si>
  <si>
    <t xml:space="preserve">IGIF Part 2: UN Publication Approved August 2021 with minor revisions to January 2021. </t>
  </si>
  <si>
    <t>Copyright Statement</t>
  </si>
  <si>
    <t>STRATEGIC PATHWAY 1</t>
  </si>
  <si>
    <t>Governance and Institutions</t>
  </si>
  <si>
    <t xml:space="preserve">This strategic pathway establishes the leadership, governance model, institutional arrangements, and a clear value proposition to strengthen multi-disciplinary and multi-sectoral participation in, and a commitment to, achieving an Integrated Geospatial Information Framework.
The objective is to attain political endorsement, strengthen institutional mandates and build a cooperative data sharing environment through a shared vision and understanding of the value of an Integrated Geospatial Information Framework, and the roles and responsibilities to achieve the vision.
</t>
  </si>
  <si>
    <t>WB DT Ref</t>
  </si>
  <si>
    <t>Indicator</t>
  </si>
  <si>
    <t>Scoring Guide</t>
  </si>
  <si>
    <t>Justification of Scoring</t>
  </si>
  <si>
    <t>Score</t>
  </si>
  <si>
    <t>Weight</t>
  </si>
  <si>
    <t>Weighted Score</t>
  </si>
  <si>
    <t>Guidance</t>
  </si>
  <si>
    <t>0 = None.
25 = Informal role.
50 = Defined role and person exists with vision.
75 = Actively driving change across government with tangible outcomes.
100 = Actively driving change across government, the private sector, academia, and the local community with tangible outcomes.</t>
  </si>
  <si>
    <t>0 = None.
25 = A committee formed with terms of reference to formulate the strategy.
50 = A partial strategy has been created.
75 = A full strategy has been developed and signed off by senior executives.
100 = The strategy is aligned to national SDI.</t>
  </si>
  <si>
    <t>0 = None.
25 = Anecdotal evidence exists about the value of a National SDI.
50 = A strategic alignment has been carried out to identify key, government priorities to be supported.
75 = A Value Proposition has been created from an outline socio-economic impact analysis, but it is not widely accepted and has not triggered significant change.
100 = The decision-makers are fully convinced about the Value Proposition, derived from a full socio-economic impact analysis, and the importance of integrated geospatial information and are actively investing.</t>
  </si>
  <si>
    <t>WEIGHTED TOTAL SCORE</t>
  </si>
  <si>
    <t>Number of Questions</t>
  </si>
  <si>
    <t xml:space="preserve">Total Weighting </t>
  </si>
  <si>
    <t>AVERAGE UNWEIGHTED SCORE</t>
  </si>
  <si>
    <t>STRATEGIC PATHWAY 2</t>
  </si>
  <si>
    <t>Policy and Legal</t>
  </si>
  <si>
    <t xml:space="preserve">This strategic pathway establishes a robust policy and legal framework that is essential for instituting effective, efficient, and secure management and exchange of geospatial information – nationally and sub-nationally.
The objective is to address current policy and legal issues by improving the policies and laws associated with, and having an impact on, geospatial information management. This is achieved by proactively monitoring the policy and legal environment, including mandating responsibility for the production of data, and keeping abreast of issues and challenges arising from the evolving, innovative and creative use of geospatial information and emerging technologies.
</t>
  </si>
  <si>
    <t>Justification of Score</t>
  </si>
  <si>
    <t>0 = None.
25 = The Review Group has completed an overview assessment of the legal and policy framework and identified priorities.
50 = The Review Group has assessed the country’s existing policy and legal framework in detail.
75 = The Review Group has made recommendations on what policy and legal additions or changes are needed, or what needs to be created.
100 = The Review Group is overseeing the implementation of the recommended changes to the policy and legal framework and monitoring the impact.</t>
  </si>
  <si>
    <t>0 = None.
25 = Data sharing exists between a few central government institutions.
50 = Data sharing exists amongst all central government institutions.
75 = Data sharing exists amongst all central and local government institutions.
100 = Widespread data sharing takes place across all stakeholders within and outside government under the restrictions of security, data protection.</t>
  </si>
  <si>
    <t>0 = None.
25 = Geospatial data  licensing agreements are offered by a few central government institutions.
50 = Geospatial data licensing agreements are offered by the majority of central and local government institutions.
75 = Geospatial data licensing agreements exist for all uses, but are limiting the use of geospatial information because of complexities and restrictions.
100 = Geospatial data licensing agreements are not limiting the use of geospatial information.</t>
  </si>
  <si>
    <t>0 = None.
25 = Government has recognized the need for an ‘Open Data’ policy.
50 = A draft ‘Open Data’ policy that includes geospatial data has been created.
75 = The ‘Open Data’ policy has been adopted, is active and is implemented by a small number of government institutions.
100 = All major stakeholders have embraced the ‘Open Data’ policy and are disseminating the majority of their geospatial data through ‘Open Data’.</t>
  </si>
  <si>
    <t>STRATEGIC PATHWAY 3</t>
  </si>
  <si>
    <t>Financial</t>
  </si>
  <si>
    <t xml:space="preserve">This strategic pathway establishes the business model, develops financial partnerships, and identifies the investment needs and means of financing for delivering integrated geospatial information management, as well as recognizing the benefits realization milestones that will achieve and maintain momentum.
The objective is to achieve an understanding of the financial plans required to establish and maintain an integrated geospatial information management, as well as the longer-term investment program that enables government to respond to evolving societal, environmental and economic demands for geospatial data.
</t>
  </si>
  <si>
    <t>Weighed Score</t>
  </si>
  <si>
    <t xml:space="preserve"> 0 = Not defined; 
25 = Organisational business models are in place for principal SDI supply agencies, but SDI component not defined; 
50 = Governing Body understanding of need to define sustainable SDI business model is a work in progress.
75 = Sustainable SDI business model defined and agreed; 
100 = Sustainable SDI business model documented and regularly reviewed and updated</t>
  </si>
  <si>
    <t>0 = No understanding
25 = Some understanding but no direct engagement
50 = Understanding of all options and initial engagement with most promising
75 = Full engagement and justification in preparation
100 = Plans fully developed, approved by Government and financial partners.</t>
  </si>
  <si>
    <t xml:space="preserve"> 0 = No development
25 = There is an understanding of the need for a socio-economic benefits assessment to support investment in SDI development.
50 = Work to construct a socio-economic impact assessment for SDI investment has been started
75 = A socio-economic impact assessment   outline has been completed and approved by Financial Authority
100 = The socio-economic impact assessment is regularly updated and reviewed.</t>
  </si>
  <si>
    <t xml:space="preserve">0 = No pricing structure exists
25 = Need for coherent policy recognised. 
50 = Being developed with major stakeholders involved
75 = Draft policy agreed 
100 = Implemented and under regular review </t>
  </si>
  <si>
    <t xml:space="preserve">0 = No measures 
25 = The need for measures is recognised
50 = Measures are defined
75 = Measures are implemented and regularly reported
100 = Measures are used by decision makers to make changes in priorities if required. </t>
  </si>
  <si>
    <t>STRATEGIC PATHWAY 4</t>
  </si>
  <si>
    <t>Data</t>
  </si>
  <si>
    <t>This strategic pathway establishes a geospatial data framework and custodianship guidelines for best practice collection and management of integrated geospatial information that is appropriate to cross sector and multidisciplinary collaboration.
The objective is to enable data custodians to meet their data management, sharing and reuse obligations to government and the user community through the execution of well-defined data supply chains for organizing, planning, acquiring, analysing, integrating, aggregating, curating, publishing and archiving geospatial information.</t>
  </si>
  <si>
    <t>.</t>
  </si>
  <si>
    <t>0 = None
25 = The need for a data inventory is recognized as there is no clear understanding of what exists
50 = A data inventory has been completed and datasets categorized according to each theme
75 = There is a data profile (descriptive metadata) for each dataset identified in the data framework 
100 = All fundamental datasets are actively managed and maintained</t>
  </si>
  <si>
    <t xml:space="preserve">0 = None
25 = The need for a gap analysis to identify critical datasets is recognized
50 = Discussions indicate that more than 25% of critical datasets have been created but no formal gap analysis has been undertaken
75 = A gap analysis reveals more than 50% of the critical datasets have been created
100 = All identified critical fundamental datasets have been created=100  </t>
  </si>
  <si>
    <t>0 = None
25 = Quality dimensions are recognized as integral to managing data reliability but there are no checks in place.
50 = Some agencies (25%) have agreed quality dimensions for their data (including metadata) and are only inconsistently checked.
75 = A common set of quality dimensions (applied at different threshold levels for different data) is applied across all fundamental data themes and these are adopted and checked by 50% of agencies.
100 = All fundamental datasets have associated quality dimensions based around fit for purpose and are checked on a regular basis in compliance with international best practice.</t>
  </si>
  <si>
    <t>0 = None, common data standards are not in evidence
25 = The need for common data standards is recognized but not implemented
50 = Data models comply with a national standard and are curated and aggregated at the national level but only 25% of available data sets are integrated and used
75 = Integrated geospatial data are available nationally, but integration with marine and statistical data is limited
100 = All geospatial and statistical data is integrated at the feature level and is used widely for complex data analysis</t>
  </si>
  <si>
    <t>4.X</t>
  </si>
  <si>
    <t>0 = None.
25 = Beneficial ownership and exploitation rights are recognized as integral for an (M)SDI but is not implemented at a material or significant level.
50 = Some datasets (25%) are under beneficial ownership or with rights acquired and there is a plan to increase this.
75 = Most datasets (50%) are under beneficial ownership or with rights acquired and the plan to consistently increase this is under active management and execution.
100 = All datasets are under beneficial ownership or with rights acquired and there is a plan to maintain this for new data, which is under active management and execution.</t>
  </si>
  <si>
    <t>Data Audit</t>
  </si>
  <si>
    <t xml:space="preserve">For more information about the UNGGIM Data Themes refer to the "Global Fundamental Data Themes" available at 
http://ggim.un.org/meetings/GGIM-committee/9th-Session/documents/Fundamental_Data_Publication.pdf </t>
  </si>
  <si>
    <t>Part 1: Fundamental Data Themes</t>
  </si>
  <si>
    <t>Icon</t>
  </si>
  <si>
    <t>Data Theme</t>
  </si>
  <si>
    <t xml:space="preserve">Themes / Datasets Currently Available </t>
  </si>
  <si>
    <t>Responsible Organization</t>
  </si>
  <si>
    <t xml:space="preserve">Does the annual budget adequately support updating? </t>
  </si>
  <si>
    <t>Data Format and Technology</t>
  </si>
  <si>
    <t>Geospatial Standard(s) used and are these interoperable with systems and services</t>
  </si>
  <si>
    <t xml:space="preserve">% Country covered </t>
  </si>
  <si>
    <t>Description of Quality</t>
  </si>
  <si>
    <t>Latest Version</t>
  </si>
  <si>
    <t>Revision Cycle</t>
  </si>
  <si>
    <t>Access category, pricing and Licensing</t>
  </si>
  <si>
    <t>Access Methods
(e.g. API, website download, CD-ROM)</t>
  </si>
  <si>
    <t>Similar/duplicate dataset managed and updated by another agency</t>
  </si>
  <si>
    <t>Linkage to other datasets (required/existing)</t>
  </si>
  <si>
    <t>Primary Users</t>
  </si>
  <si>
    <t>Existing Themes - Additional Notes</t>
  </si>
  <si>
    <t>Example: Geographical Names</t>
  </si>
  <si>
    <t>The Official Geographic Names Dataset includes: approved road names, and geographical features such as hills, monuments, waterways, ocean features (Inlets), localities, and administrative boundaries.</t>
  </si>
  <si>
    <t xml:space="preserve">Geographic Names Office, Survey Department, Ministry of Lands </t>
  </si>
  <si>
    <t>The annual budget supports 4 full time staff.  There is typically a 3 month lag between the request for the approval of a name and its gazettal.</t>
  </si>
  <si>
    <t xml:space="preserve">Approved Road Names exist mostly in urban areas and for all major highways
The Official Geographic Names dataset covers the whole country but it is thought that only 20% of features are named in rural regions and townships.   </t>
  </si>
  <si>
    <t>The location of a named feature is manually recorded in an excel database (spreadsheet) and a geographic coordinate (lat/long) is assigned.  Coordinate values are subject to a high degree of human error. There is currently no funded improvement program.</t>
  </si>
  <si>
    <t>The Official Geographic Names Dataset is made available on a quarterly basis.</t>
  </si>
  <si>
    <t xml:space="preserve">The data is updated on a daily basis.  </t>
  </si>
  <si>
    <t>The Official Geographic Names Dataset is provided as an open access dataset licensed under CC-BY-NC. There are no privacy/security restrictions. There are no restrictions on its use. There is a fee required for commercial uses, and a special license is required. Revenue is currently minimal</t>
  </si>
  <si>
    <t>The Official Geographic Names Dataset is available on the Survey Department website as an excel document. Number of downloads per annum ranges from 75 to 100. The data is not viewable online.</t>
  </si>
  <si>
    <t>Road names are also captured and maintained in the cadastral and topographic datasets. The Census Bureau also records and updates geographic names, and administrative boundary names. The Census Bureau validate names against the Survey department geographic names dataset on an annual basis.</t>
  </si>
  <si>
    <t>The majority of departments refer to geographic names in  official business.  However, because the Official Geographic Names Dataset is only tabular f(as opposed to map form), many departments are not realising the full value of this information for decision-making.</t>
  </si>
  <si>
    <t>There is a heightened awareness that geographic names should be integrated within a Geographic Information System (GIS) environment. However, the coordinate location of each feature is not accurate meaning that the excel dataset, while holding the official gazetted names and their description, is not necessarily spatially accurate. Data enhancement is required.</t>
  </si>
  <si>
    <t>Geodetic Reference Frame(s)</t>
  </si>
  <si>
    <t>Geographical Names</t>
  </si>
  <si>
    <t>Addresses (Non-Coordinate Referencing)</t>
  </si>
  <si>
    <t>Marine Limits, Boundaries, and Areas</t>
  </si>
  <si>
    <t>Marine Built Infrastructure</t>
  </si>
  <si>
    <t>Marine Cadastre</t>
  </si>
  <si>
    <t>Transport Networks</t>
  </si>
  <si>
    <t>Elevation and Depth</t>
  </si>
  <si>
    <t>Marine Statistics</t>
  </si>
  <si>
    <t>Sea Surface &amp; Marine Use</t>
  </si>
  <si>
    <t>Seabed Geology and Sediments</t>
  </si>
  <si>
    <t>Undersea Utilities</t>
  </si>
  <si>
    <t>Water</t>
  </si>
  <si>
    <t>Ortho-Imagery</t>
  </si>
  <si>
    <t xml:space="preserve">Part 2: Non-Fundamental Data </t>
  </si>
  <si>
    <t>Other Themes / Datasets identified as being required</t>
  </si>
  <si>
    <t>Other Themes / Datasets being created</t>
  </si>
  <si>
    <t>New Themes / Datasets - Additional Notes</t>
  </si>
  <si>
    <t>e.g. Exposed Rocks</t>
  </si>
  <si>
    <t>e.g. Reefs</t>
  </si>
  <si>
    <t>Part 3: Data Producing Organisations</t>
  </si>
  <si>
    <t>Names of Institutions providing geospatial data</t>
  </si>
  <si>
    <t>Contact details (Contact person/address/email/etc)</t>
  </si>
  <si>
    <t>Additional Notes</t>
  </si>
  <si>
    <t>STRATEGIC PATHWAY 5</t>
  </si>
  <si>
    <t>Innovation</t>
  </si>
  <si>
    <t>This strategic pathway recognizes that innovation has the potential to stimulate, trigger and respond to rapid change, leapfrog outdated technologies and processes, and to bridge the geospatial digital divide. Technology is continually evolving, creating new opportunities for innovation and creativity.
The objective is to leverage the latest cost-effective technologies, innovations and process improvements so that governments, businesses and academia, no matter their current situation, may leapfrog to modern geospatial information management systems and practices.</t>
  </si>
  <si>
    <t xml:space="preserve">WB DT Ref </t>
  </si>
  <si>
    <t>0 = None
25 = The need for a strategy is recognized
50 = A government digital transformation strategy exists but geospatial technologies are not well-considered
75 = A geospatial innovation strategy is under development
100 = A geospatial innovation strategy exists and approved</t>
  </si>
  <si>
    <t>0 = None
25 = The need to address gaps in the fundamental ICT infrastructure is recognized
50 = Plans are underway to modernize the ICT sector and leapfrog opportunities have been identified
75 = There are examples demonstrating increasing digital access, adoption, and use of the internet and geospatial technologies 
100 = The Internet and digital geospatial technologies are widely adopted and do not impede development of SDI.</t>
  </si>
  <si>
    <t>0 = None
25 = The need to stimulate wider use of geospatial data to deliver new services and insights is recognized
50 = Plans are underway to deliver new services and decision-making tools and applications 
75 = Geospatial services, tools and applications and are used widely across the professional geospatial sector for strategic decision-making
100 = Geospatial services, tools and applications are used widely and innovatively across both the professional and broader community of users for strategic decision-making</t>
  </si>
  <si>
    <t>0 = None
25 = The need for improved data creation methods is recognized
50 = Plans are underway to modernize data creation methods
75 = There are examples of state-of-the-art data creation methods in use
100 = State-of-the-art methods for data creation are frequently used</t>
  </si>
  <si>
    <t>0 = None
25 = A need is recognized and design agreed
50 = The SDI enabling infrastructure and geoportal is under development
75 = SDI enabling infrastructure and geoportal is partly in operation but needs enhancement
100 = A state-of-the-art scalable, enabling infrastructure and geoportal is in operation and used widely</t>
  </si>
  <si>
    <t>STRATEGIC PATHWAY 6</t>
  </si>
  <si>
    <t>Standards</t>
  </si>
  <si>
    <t xml:space="preserve">This strategic pathway establishes and ensures the adoption of best practice standards and compliance mechanisms for enabling data and technology interoperability to deliver integrated geospatial information and location-based knowledge creation.
The objective is to enable an efficient and consistent approach for different information systems to be able to discover, manage, communicate, exchange and apply geospatial information for a multitude of uses, improved understanding and decision-making.
</t>
  </si>
  <si>
    <t xml:space="preserve"> 0 = None.
25 = The need for a common framework of data and technology standards is recognized
50 = Work on developing a standards strategy with necessary financial support is underway.
75 = A strategy/plan has been developed and approved.
100 = The Standards Strategy/plan has been implemented with cross-government and community coordination including an on-going revision.</t>
  </si>
  <si>
    <t xml:space="preserve"> 0 = None.
25 = Awareness has been raised across the stakeholders involved in using the standards.
50 = An engagement strategy for active interaction with community stakeholders and users to raise awareness has been created.
75 = Broad public/private sector stakeholder dialogues and forums to raise awareness and to promote the alignment is actively being promoted.
100 = Awareness of standards to a level necessary to apply them is universal amongst stakeholders in the geospatial information sector.</t>
  </si>
  <si>
    <t>0 = None.
25 = A few technology and data standards have been informally agreed and adopted by some stakeholders in the geospatial domain.
50 = National data standards and technical specifications have been defined for the geospatial domain.
75 = A national action plan has been agreed for rolling out data standards and technical specifications.
100 = Comprehensive adoption and implementation of data standards and technical specifications has been achieved across the geospatial domain.</t>
  </si>
  <si>
    <t> </t>
  </si>
  <si>
    <t>6B</t>
  </si>
  <si>
    <t>0 = None.
25 = The need for understanding organizational requirements for standards is recognized.
50 = The organisational program for standards requirements is under development.
75 = There is no formal organisational program, but the discovery of standards requirements is undertaken on an individual project, discipline, or divisional basis.
100 = An active organisational program for standards requirements exists for geospatial data and related technologies.</t>
  </si>
  <si>
    <t>STRATEGIC PATHWAY 7</t>
  </si>
  <si>
    <t>Partnerships</t>
  </si>
  <si>
    <t xml:space="preserve">This strategic pathway establishes cross-sector and interdisciplinary cooperation, coordination and collaboration with all levels of government, the geospatial industry , private sector, academia, and the international community, as an important premise to developing and sustaining an enduring nationally integrated geospatial information framework.
The objective is to create and sustain the value of geospatial information through a culture based on inclusion, trusted partnerships and strategic alliances that recognize common needs, aspirations and goals, towards achieving national priorities and outcomes.
</t>
  </si>
  <si>
    <t>Weighted  Score</t>
  </si>
  <si>
    <t>0 = None.
25 = There is a policy statement supporting and encouraging the creation of PPPs in the geospatial information domain.
50 = Initial, experimental PPPs have been initiated.
75 = A few, significant PPPs have been successfully established and are delivering new, innovative products and services.
100 = A wide range of PPPs are delivering new, innovative products and services.</t>
  </si>
  <si>
    <t>0 = None.
25 = There is a policy statement supporting and encouraging collaboration between the public sector institutions and academia.
50 = Initial, tentative collaborations between public sector institutions and academia have started.
75 = A few collaborations between public sector institutions and academia have been successfully established and are delivering benefits.
100 = A wide range of collaborations between public sector institutions and academia have been successfully established and are delivering significant benefits.</t>
  </si>
  <si>
    <t>0 = None.
25 = There is a policy statement supporting and encouraging international and regional collaborations on geospatial information management.
50 = A governance structure has been established to support international and regional collaborations on geospatial information management.
75 = Regional collaborations on geospatial information management have been initiated.
100 = International collaborations on geospatial information management have been initiated and are active and on-going.</t>
  </si>
  <si>
    <t>0 = None.
25 = Citizens engage with global corporations and provide geospatial information.
50 = Citizens also engage with community based platforms and provide geospatial information.
75 = Citizens also engage with public sector services and provide geospatial information.
100 = Citizens regularly provide geospatial information to a wide range of community, public sector, private sector and global platforms.</t>
  </si>
  <si>
    <t>STRATEGIC PATHWAY 8</t>
  </si>
  <si>
    <t>Capacity &amp; Education</t>
  </si>
  <si>
    <t xml:space="preserve">This strategic pathway establishes enduring capacity development and education programs so that the value and benefits of integrated geospatial information management is sustained for the longer term. 
The objective is to raise awareness, build and strengthen knowledge, competencies, skills, instincts, processes, resources, and innovative entrepreneurship that organizations, communities and individuals require to utilize geospatial information for evidence based decision-making and effective service delivery.
</t>
  </si>
  <si>
    <t xml:space="preserve">Weighted Score </t>
  </si>
  <si>
    <t>0 = None.
25 = The terms of reference for producing the strategy have been created by the Working Group on Capacity and Education and agreed.
50 = The strategy has been established and agreed by the Governing Board.
75 = The implementation plan to implement the strategy has been agreed with the corresponding financial resources.
100 = Capacity Development and Education Strategy is being implemented across the geospatial information domain.</t>
  </si>
  <si>
    <t>0 = None.
25 = A few professional development opportunities in geospatial information management are initially being provided by professional associations / bodies or more informal groups.
50 = Knowledge and know-how is being developed and shared within organizations through on-the-job training, study and exchange visits, and fellowship programs.
75 = A range of professional development opportunities in geospatial information management are being provided by an increasing range of external providers, but not meeting demand.
100 = Comprehensive range of professional development opportunities in geospatial information management courses are being delivered by a range of external, specialist, commercial providers. Demand by the geospatial information sector is being met.</t>
  </si>
  <si>
    <t>0 = None.
25 = A few, embryonic innovation programs are available to stimulate entrepreneurship, but with mixed results.
50 = A few, targeted innovation programs are available to stimulate entrepreneurship and are delivering successful new business ventures.
75 = A range of support through innovation programs is available, is stimulating entrepreneurship and delivering success, but not meeting demand.
100 = Comprehensive range of support to stimulate entrepreneurship through innovation programs is available and delivering successful new business ventures. Demand by the geospatial information sector is being met.</t>
  </si>
  <si>
    <t>STRATEGIC PATHWAY 9</t>
  </si>
  <si>
    <t>Communication &amp; Engagement</t>
  </si>
  <si>
    <t xml:space="preserve">This strategic pathway recognizes that stakeholders are integral to the implementation of integrated geospatial information management systems and that their buy-in and commitment is critical to success.
The objective is to apply effective, efficient and transparent communication and engagement methods to enhance and deepen participation and contributions from all stakeholders and at all levels. 
</t>
  </si>
  <si>
    <t xml:space="preserve"> 0 = No strategy; 
25 = The need is recognized 
50 = Strategy drafted 
75 = Consultation on strategy completed and agreed
100 - Strategy implemented and subject to regular updating</t>
  </si>
  <si>
    <t xml:space="preserve"> 0 = No team in place
25 = Need for team recognized 
50 = Budget for team allocated and recruitment commenced
75 = Team is operational and involved in Communication Strategy and Plan definition
100 = Team is effectively supporting both engagement and communication of SDI </t>
  </si>
  <si>
    <t xml:space="preserve"> 0 = Not discussed
25 = Some limited discussion at organizational level
50 = Wider discussion including all stakeholders
75 = Key messages defined
100 = Agreed and widely used set of key messages in regular use</t>
  </si>
  <si>
    <t>0 = None
25 = The need is recognised; 
50 = Plan drafted; 
75 = Consultation on plan completed and agreed
100 - Plan implemented and subject to regular updating.</t>
  </si>
  <si>
    <t xml:space="preserve"> 0 = No engagement
25 = Some engagement but it is not continuous and limited in coverage 
50 = Engagement is continuous but does not cover all stakeholder groups
75 = Regular exchanges take place with all groups
100 = Engagement with all stakeholders fully informs the future direction of SDI Action Plan </t>
  </si>
  <si>
    <t xml:space="preserve"> 0 = No
25 = Need identified 
50 = Sporadically included in communication materials
75 = Included in most communications
100 = Fully integrated into National SDG Reporting </t>
  </si>
  <si>
    <t>9X</t>
  </si>
  <si>
    <t xml:space="preserve"> 0 = None.
25 = Need identified.
50 = Sporadically undertaken with inconsistent breadth and/or depth of detail.
75 = Regularly undertaken with inconsistent breadth and/or depth of detail.
100 = Constantly maintained (and reported) with consistent breadth and depth of detail. 
</t>
  </si>
  <si>
    <t xml:space="preserve">Results </t>
  </si>
  <si>
    <t>Ref</t>
  </si>
  <si>
    <t>Total</t>
  </si>
  <si>
    <t>Current Status</t>
  </si>
  <si>
    <t>Pathway Score</t>
  </si>
  <si>
    <t xml:space="preserve"> Indicator</t>
  </si>
  <si>
    <t xml:space="preserve">Weight </t>
  </si>
  <si>
    <t>Current</t>
  </si>
  <si>
    <t xml:space="preserve">6A </t>
  </si>
  <si>
    <t xml:space="preserve">A. No, respondents should answer from the perspective of the organisation. </t>
  </si>
  <si>
    <t>Q. Is it expected that respondents are able to provide a national perspective?</t>
  </si>
  <si>
    <t>Q. Are individuals expected to complete all responses?</t>
  </si>
  <si>
    <t>A. No, it is expected that the individual or group asked to complete the diagnostic will need to refer to others in their organization.</t>
  </si>
  <si>
    <t>Q. Is it acceptable where the organization lacks the information necessary to make an informed response to ignore such questions</t>
  </si>
  <si>
    <t>Similarly, no justification comments will be published in the final baseline report.</t>
  </si>
  <si>
    <t>Q. Will the results of our organization's response by published?</t>
  </si>
  <si>
    <t>Marine Diagnostic Tool: version 0.2 Released: 24th April 2023</t>
  </si>
  <si>
    <t>0 = None
25 = The need for a funded geospatial innovation program is recognized
50 = The framework for a geospatial innovation program is under development
75 = There is no formal geospatial innovation program, but geospatial-related innovation projects are funded on an individual basis.
100 = A fully funded geospatial innovation program exists for geospatial information and related technologies</t>
  </si>
  <si>
    <t xml:space="preserve">Additional indicators can be added to all sheets, if required to suit local needs but the questions have been designed to cover most situations, so should be added sparingly. If absolutely required, then use the blank entries provided, rather than adding new ones to the end of the list, in order for score formulae to continue to work correctly.  </t>
  </si>
  <si>
    <t xml:space="preserve">A. Yes, you should add "no response" against the justification, this will allow the team to screen out these indicators in calculating a score. </t>
  </si>
  <si>
    <t xml:space="preserve">A. No, the scores will only be aggregated to provide an overall assessment of the current state. </t>
  </si>
  <si>
    <t>© This document template is the property of the World Bank and United Nations Global Geospatial Information Management Committee of Experts – All rights reserved.</t>
  </si>
  <si>
    <t>World Bank IGIF Methodology: Marine and/or Land Diagnostic Tool</t>
  </si>
  <si>
    <t>0 = None.
25 = Awareness of SDI governance arrangements.
50 = Involved in official consultations.
75 = Membership of working groups.
100 = Active contribution to development of SDI policy.</t>
  </si>
  <si>
    <t>0 = None
25 =  The need for a data acquisition program has been identified but currently there is a high degree of duplication in data acquisition across all sectors
50 = Duplicated datasets exist and there is a plan to resolve this costly overhead
75 = Aerial photography and satellite imagery is managed through a national acquisition program but duplication still exists for other geospatial data
100 = The planning, recording and acquisition of geospatial data is channelled through one governance conduit that has oversight of national needs and priorities</t>
  </si>
  <si>
    <t>0 = None.
25 = There is an awareness that priorities are required, but there is no consensus.
50 = A Working Group has been established to identify the priority areas for capacity development.
75 = The Working Group has identified and agreed the priority areas for capacity development.
100 = Priority investments and interventions in capacity development are being implemented across the geospatial sector.</t>
  </si>
  <si>
    <t>Official Geographic Names Dataset - Microsoft Excel File (Structured fields).
Other geographic names datasets (1i) Cadastre (with Road Names) - MicroStation; (ii) Topographic Database and Census Bureau data - ArcGIS.</t>
  </si>
  <si>
    <t xml:space="preserve">There are national geographical naming guidelines standards in use.  The UNGEGN Toponymic guidelines are adopted for placement of names on published topographic maps. </t>
  </si>
  <si>
    <t>There is no linkage between the Official Geographic Names Dataset, and the cadastre, topographic and census datasets.  As a consequence, there is some duplication of effort occurring in relation to data capture, management, updating and publishing.  It is difficult to keep the datasets synchronized (current and consistent).</t>
  </si>
  <si>
    <r>
      <t xml:space="preserve">Refer to the </t>
    </r>
    <r>
      <rPr>
        <sz val="14"/>
        <color rgb="FF0000FF"/>
        <rFont val="Johnston ITC Std Light"/>
        <family val="3"/>
      </rPr>
      <t>IGIF-MSDI Maturity Roadmap</t>
    </r>
    <r>
      <rPr>
        <sz val="14"/>
        <color indexed="8"/>
        <rFont val="Johnston ITC Std Light"/>
        <family val="3"/>
      </rPr>
      <t xml:space="preserve"> publication: This the interoperable Subset of the WB diagnostic designed as a "quick start" for the assessment of the marine domain in developing countries. </t>
    </r>
  </si>
  <si>
    <r>
      <t xml:space="preserve">The DT is designed so that it is applicable to any geographical entity including city, region and country levels. </t>
    </r>
    <r>
      <rPr>
        <sz val="14"/>
        <color rgb="FFFF0000"/>
        <rFont val="Johnston ITC Std Light"/>
        <family val="3"/>
      </rPr>
      <t xml:space="preserve">This version is particularly designed for the marine domain and integration between it and the land domain. </t>
    </r>
    <r>
      <rPr>
        <sz val="14"/>
        <color indexed="8"/>
        <rFont val="Johnston ITC Std Light"/>
        <family val="3"/>
      </rPr>
      <t xml:space="preserve">
Also, while the questions are primarily aimed at developing countries, it can also be used for developed nations. </t>
    </r>
  </si>
  <si>
    <r>
      <t xml:space="preserve">The terms </t>
    </r>
    <r>
      <rPr>
        <b/>
        <sz val="14"/>
        <color rgb="FF000000"/>
        <rFont val="Johnston ITC Std Light"/>
        <family val="3"/>
      </rPr>
      <t>Geospatial</t>
    </r>
    <r>
      <rPr>
        <sz val="14"/>
        <color indexed="8"/>
        <rFont val="Johnston ITC Std Light"/>
        <family val="3"/>
      </rPr>
      <t xml:space="preserve"> and </t>
    </r>
    <r>
      <rPr>
        <b/>
        <sz val="14"/>
        <rFont val="Johnston ITC Std Light"/>
        <family val="3"/>
      </rPr>
      <t>Spatial</t>
    </r>
    <r>
      <rPr>
        <sz val="14"/>
        <color indexed="8"/>
        <rFont val="Johnston ITC Std Light"/>
        <family val="3"/>
      </rPr>
      <t xml:space="preserve"> are equivalent, usage varies from country to country.</t>
    </r>
  </si>
  <si>
    <r>
      <t>LEADERSHIP</t>
    </r>
    <r>
      <rPr>
        <sz val="11"/>
        <rFont val="Johnston ITC Std Light"/>
        <family val="3"/>
      </rPr>
      <t>: Is there a “champion” in government that is leading, engaging and promoting the benefits of a National SDI across all levels of government organizations, and with the private sector, academia, and the local community?</t>
    </r>
  </si>
  <si>
    <r>
      <t xml:space="preserve">This indicator assesses the strength of the champion promoting the National SDI initiative.
</t>
    </r>
    <r>
      <rPr>
        <sz val="11"/>
        <rFont val="Johnston ITC Std Light"/>
        <family val="3"/>
      </rPr>
      <t>There should be a clearly identifiable individual(s), senior and influential, that is actively leading, engaging and promoting the National SDI vision and associated benefits across all stakeholder groups, resulting in tangible outcomes towards the design, development and implementation of a National SDI within a government digital transformation agenda. This is essential for political buy-in and provides support at crisis points during the program.</t>
    </r>
  </si>
  <si>
    <r>
      <t>GOVERNING BODY</t>
    </r>
    <r>
      <rPr>
        <sz val="11"/>
        <color indexed="8"/>
        <rFont val="Johnston ITC Std Light"/>
        <family val="3"/>
      </rPr>
      <t>: May also be referred to as steering group.
Has you organisation been involved in establishing the leadership, direction and oversight for SDI-related activities and projects?</t>
    </r>
  </si>
  <si>
    <r>
      <t xml:space="preserve">This indicator identifies the maturity of the Governing Body.
</t>
    </r>
    <r>
      <rPr>
        <sz val="11"/>
        <color rgb="FF000000"/>
        <rFont val="Johnston ITC Std Light"/>
        <family val="3"/>
      </rPr>
      <t>The governance model provides an environment for the strategic thinking, planning and decision-making necessary to modernize and sustain geospatial information management practices across all stakeholder groups. At the top level is the Governing Body that provides leadership, direction and oversight. Different names may be used, e.g. council and steering committee, but the Governing Body must have the responsibility and powers to make the necessary changes to deliver the benefits. (see IGIF Strategic Pathway 1: Governance and Institutions - Appendix 'Steering Committee Charter Example').</t>
    </r>
  </si>
  <si>
    <r>
      <t>GEOSPATIAL STRATEGY</t>
    </r>
    <r>
      <rPr>
        <sz val="11"/>
        <rFont val="Johnston ITC Std Light"/>
        <family val="3"/>
      </rPr>
      <t>: Does your organisation have a strategy that identifies the vision, mission, goals and objectives for optimum use of geospatial information and systems?</t>
    </r>
  </si>
  <si>
    <r>
      <t xml:space="preserve">This indicator assesses the maturity of formulating and agreeing a strategy aligned with National SDI strategy.
</t>
    </r>
    <r>
      <rPr>
        <sz val="11"/>
        <rFont val="Johnston ITC Std Light"/>
        <family val="3"/>
      </rPr>
      <t xml:space="preserve">This is a strategy to achieve the long-term and overall aim of implementing the National SDI through using the IGIF. The strategic formulation process must be inclusive, and the implementation of the strategy will usually be incrementally achieved across specific sectors, for example. The Strategy should connect to and aligned with other broader strategic and policy objectives of government (Government Digital Transformation, Environmental Policies, Financial Policies, Health Policies, etc.) in order to provide direction on where to focus and apply most effort. </t>
    </r>
  </si>
  <si>
    <r>
      <t>VALUE PROPOSITION STATEMENT</t>
    </r>
    <r>
      <rPr>
        <sz val="11"/>
        <rFont val="Johnston ITC Std Light"/>
        <family val="3"/>
      </rPr>
      <t>: Is there a Value Proposition Statement that answers ‘why’ the government needs a National SDI and how the investment is aligned with the strategic priorities of government?</t>
    </r>
  </si>
  <si>
    <r>
      <t xml:space="preserve">This indicator assesses the process and maturity of creating a value proposition.
</t>
    </r>
    <r>
      <rPr>
        <sz val="11"/>
        <rFont val="Johnston ITC Std Light"/>
        <family val="3"/>
      </rPr>
      <t>The value proposition, initially derived from the outline socio-economics impact analysis, is a clear and concise statement that addresses strategic priority problems (social and economic development, SDGs, regulatory, public safety and emergency response, etc.) that would benefit from having integrated geospatial information and analytical capabilities of a National SDI. It explains how geospatial information can address these problems, the impact and benefits that can be realized, and what makes these benefits valuable. It is key to achieving political and management buy-in, financial support, human resources, and sustainability. The value proposition will be refined after a full socio-economics impact analysis is completed.</t>
    </r>
  </si>
  <si>
    <r>
      <t>REVIEW AND ASSESSMENT</t>
    </r>
    <r>
      <rPr>
        <sz val="11"/>
        <rFont val="Johnston ITC Std Light"/>
        <family val="3"/>
      </rPr>
      <t xml:space="preserve">: Has the Review Group considered the various policy and legal instrument options available to develop and implement a robust policy and legal framework to address the issues that are impacting integrated geospatial information and making recommendations on the policies and laws to provide the compliance mechanisms for an effective and efficient </t>
    </r>
    <r>
      <rPr>
        <sz val="11"/>
        <color rgb="FFFF0000"/>
        <rFont val="Johnston ITC Std Light"/>
        <family val="3"/>
      </rPr>
      <t>N</t>
    </r>
    <r>
      <rPr>
        <sz val="11"/>
        <rFont val="Johnston ITC Std Light"/>
        <family val="3"/>
      </rPr>
      <t>SDI?</t>
    </r>
  </si>
  <si>
    <r>
      <t xml:space="preserve">This indicator assesses the maturity of implementing new policy and legal instruments.
</t>
    </r>
    <r>
      <rPr>
        <sz val="11"/>
        <rFont val="Johnston ITC Std Light"/>
        <family val="3"/>
      </rPr>
      <t>It is important to note that there are many other equivalent terms to legislation and laws that are used that have essentially the same meaning. These legal instruments include decrees, orders, codes and ordinances. Laws may be created specifically for geospatial information (such as legislation on geospatial data sharing) or directly use extant, closely related laws (i.e. privacy, liability, intellectual property rights management). Regulations are not enshrined in laws, but are more flexible to modify and a faster instrument to implement. (see IGIF Strategic Pathway 2: Policy and Legal - Appendix 'Review and Assessment - Considerations').</t>
    </r>
  </si>
  <si>
    <r>
      <t>DATA SHARING</t>
    </r>
    <r>
      <rPr>
        <sz val="11"/>
        <color indexed="8"/>
        <rFont val="Johnston ITC Std Light"/>
        <family val="3"/>
      </rPr>
      <t>: Are there effective instruments in the policy and legal framework to ensure that geospatial data sharing is encouraged, promoted and fully enabled?</t>
    </r>
  </si>
  <si>
    <r>
      <t xml:space="preserve">This indicator assesses the scope and impact of data sharing instruments.
</t>
    </r>
    <r>
      <rPr>
        <sz val="11"/>
        <color rgb="FF000000"/>
        <rFont val="Johnston ITC Std Light"/>
        <family val="3"/>
      </rPr>
      <t>Data sharing arrangements can take a number of forms – a national policy, a set of sectoral guidelines, a memorandum of understanding, a data sharing agreement or contract, a license agreement, or a piece of legislation. Importantly, the chosen instrument must be able to adequately address the concerns by balancing the needs of the data provider with those of the data user. Sharing should embrace modernised FAIR-Plus variants such as FAIR-TLC (legacy/traditional FAIR  plus Traceable, Licensed, and Connected).</t>
    </r>
  </si>
  <si>
    <r>
      <t>LICENSING GEOSPATIAL INFORMATION:</t>
    </r>
    <r>
      <rPr>
        <sz val="11"/>
        <color indexed="8"/>
        <rFont val="Johnston ITC Std Light"/>
        <family val="3"/>
      </rPr>
      <t xml:space="preserve"> Are geospatial data licensing agreements supported between providers and users of the data?</t>
    </r>
  </si>
  <si>
    <r>
      <t xml:space="preserve">This indicator assesses the scope and impact of data  licensing agreements.
</t>
    </r>
    <r>
      <rPr>
        <sz val="11"/>
        <color rgb="FF000000"/>
        <rFont val="Johnston ITC Std Light"/>
        <family val="3"/>
      </rPr>
      <t xml:space="preserve">A geospatial information license agreement is a legal instrument in which one party (the ‘Licensor’) grants another party (the ‘Licensee’) certain rights in geospatial information that the Licensor either owns or has rights to license or sub-license. In a license agreement the Licensor retains the rights it does not grant to the Licensee, including ownership. License templates can be adapted to accelerate the creation of license agreements. The most important characteristic of a license is to keep it simple and adopt international standard wording where at all possible, this will keep costs to a minimum for supplier and user. </t>
    </r>
  </si>
  <si>
    <r>
      <t>OPEN DATA POLICY</t>
    </r>
    <r>
      <rPr>
        <sz val="11"/>
        <rFont val="Johnston ITC Std Light"/>
        <family val="3"/>
      </rPr>
      <t>: Is there a policy or legislation that supports the dissemination of geospatial data through ‘Open Data’?</t>
    </r>
  </si>
  <si>
    <r>
      <t xml:space="preserve">This indicator assesses the maturity of an Open Data policy.
</t>
    </r>
    <r>
      <rPr>
        <sz val="11"/>
        <rFont val="Johnston ITC Std Light"/>
        <family val="3"/>
      </rPr>
      <t>Governments are increasingly adopting ‘Open Data’ policies to encourage the sharing and ease of access to their data assets. Geospatial data is normally covered under these ‘Open Data’ policies - openly accessible, but not necessarily free of charge (see https://theodi.org/article/what-makes-data-open/). Geospatial data can sometimes be accessed free of charge where countries embrace the concept of ‘common good’ benefits associated with geospatial data, e.g. ‘key registers’. However, many countries will still restrict access to high-value geospatial datasets, e.g. large-scale topographic data and land administration data, through charging for access and use (e.g. licenses). This depends on the business model adopted to support the SDI.</t>
    </r>
  </si>
  <si>
    <r>
      <t xml:space="preserve">BUSINESS MODEL: </t>
    </r>
    <r>
      <rPr>
        <sz val="11"/>
        <rFont val="Johnston ITC Std Light"/>
        <family val="3"/>
      </rPr>
      <t>Has a sustainable business model for a fully functional SDI been defined?</t>
    </r>
  </si>
  <si>
    <r>
      <t xml:space="preserve"> This indicator assesses the extent to which a sustainable business model for the SDI exists.
</t>
    </r>
    <r>
      <rPr>
        <sz val="11"/>
        <rFont val="Johnston ITC Std Light"/>
        <family val="3"/>
      </rPr>
      <t xml:space="preserve">The SDI business model defines how the SDI will be made economically
successful and sustainable. See IGIF Part 2 Appendix titled "Example of a business model canvas" for further details.  To be sustainable in the long-term the costs must be understood and financial management in place to keep costs  within agreed limits. </t>
    </r>
  </si>
  <si>
    <r>
      <rPr>
        <b/>
        <sz val="11"/>
        <rFont val="Johnston ITC Std Light"/>
        <family val="3"/>
      </rPr>
      <t xml:space="preserve"> This indicator identifies the understanding of SDI funding options:
</t>
    </r>
    <r>
      <rPr>
        <sz val="11"/>
        <rFont val="Johnston ITC Std Light"/>
        <family val="3"/>
      </rPr>
      <t>Finance to develop SDI can come from multiple sources including government funding, public sector cost sharing schemes, loans or grants from International Financial Institutions (IFIs) and from public-private partnerships (PPPs). The SDI Governance Body will need to develop a full understanding of the possible sources of funding and what financial information each will require to obtain investment approval. This importantly requires an understanding of the concept of public good i.e., a commodity or service that is provided without profit to all members of a society, usually funded by government.</t>
    </r>
  </si>
  <si>
    <r>
      <t xml:space="preserve"> This indicator assesses the state of development of a socio-economic impact assessment of SDI investment.
</t>
    </r>
    <r>
      <rPr>
        <sz val="11"/>
        <rFont val="Johnston ITC Std Light"/>
        <family val="3"/>
      </rPr>
      <t xml:space="preserve">The investment in substantial programmes of work, such as developing an SDI requires a justification, often referred to as business case. It describes the strategic, economic, commercial, financial and management reasons for investment. This is referred to as socio-economic impact assessment because some benefits cannot be assessed in purely financial terms. IGIF Part 2 Appendices titled "An example of a Socio-economic Impact Assessment approach" and "Components of a business case - five key perspectives" provide further guidance. </t>
    </r>
  </si>
  <si>
    <r>
      <t xml:space="preserve"> This indicator assesses the degree to which a geospatial marketplace exists for products and services.
</t>
    </r>
    <r>
      <rPr>
        <sz val="11"/>
        <rFont val="Johnston ITC Std Light"/>
        <family val="3"/>
      </rPr>
      <t>Various approaches to pricing may be appropriate and will often be determined by overall Government policy towards public data. Data may be free of charge to all users, or public sector only. Alternatively, it may require partial or complete recovery of production and maintenance cost. Some countries have adopted a “freemium” model where certain basic data products are free but premium products are chargeable. Pricing policy has to be aligned to licensing which controls the type of access and usage associated with the price paid.</t>
    </r>
  </si>
  <si>
    <r>
      <rPr>
        <b/>
        <sz val="11"/>
        <rFont val="Johnston ITC Std Light"/>
        <family val="3"/>
      </rPr>
      <t xml:space="preserve"> This indicator assesses the maturity of measurements of benefits of SDI that are realized resulting from its implementation.
</t>
    </r>
    <r>
      <rPr>
        <sz val="11"/>
        <rFont val="Johnston ITC Std Light"/>
        <family val="3"/>
      </rPr>
      <t>To justify on-going investment in SDI a series of financial Key Performance Indicators (KPIs) that can be measured in the repeatable manner need to be defined. These should be designed to be simple to implement and easy to understand.</t>
    </r>
  </si>
  <si>
    <r>
      <rPr>
        <b/>
        <sz val="11"/>
        <rFont val="Johnston ITC Std Light"/>
        <family val="3"/>
      </rPr>
      <t>DATA INVENTORY AND DATA PROFILES:</t>
    </r>
    <r>
      <rPr>
        <sz val="11"/>
        <rFont val="Johnston ITC Std Light"/>
        <family val="3"/>
      </rPr>
      <t xml:space="preserve"> Has a set of fundamental datasets been identified for each data theme and do they have a data profile (e.g. descriptive and administrative metadata)?</t>
    </r>
  </si>
  <si>
    <r>
      <rPr>
        <b/>
        <sz val="11"/>
        <rFont val="Johnston ITC Std Light"/>
        <family val="3"/>
      </rPr>
      <t>This indicator assesses the level of awareness of what data exists.</t>
    </r>
    <r>
      <rPr>
        <sz val="11"/>
        <rFont val="Johnston ITC Std Light"/>
        <family val="3"/>
      </rPr>
      <t xml:space="preserve">
Fundamental datasets (and other) are identified through a data inventory. The data inventory should record as a minimum the spatial data format, currency, accuracy, ownership, extent/coverage, datum coordinate reference system and the purpose for which the data is primarily used. Descriptive metadata should provide sufficient information for discovery and identification, whilst the administrative metadata enables data asset management (by data type, access permissions, creation time, location, and method).</t>
    </r>
  </si>
  <si>
    <r>
      <rPr>
        <b/>
        <sz val="11"/>
        <color rgb="FF333333"/>
        <rFont val="Johnston ITC Std Light"/>
        <family val="3"/>
      </rPr>
      <t xml:space="preserve">DATA GAP ANALYSIS: </t>
    </r>
    <r>
      <rPr>
        <sz val="11"/>
        <color indexed="63"/>
        <rFont val="Johnston ITC Std Light"/>
        <family val="3"/>
      </rPr>
      <t>Have all critical fundamental geospatial datasets required been created to an agreed quality level?</t>
    </r>
  </si>
  <si>
    <r>
      <rPr>
        <b/>
        <sz val="11"/>
        <color rgb="FF111926"/>
        <rFont val="Johnston ITC Std Light"/>
        <family val="3"/>
      </rPr>
      <t xml:space="preserve">This indicator assesses the current progress towards the completion of each fundamental dataset; which ones are identified as crucial to national needs, and those to be prioritized for creation/quality improvement ? </t>
    </r>
    <r>
      <rPr>
        <sz val="11"/>
        <color rgb="FF111926"/>
        <rFont val="Johnston ITC Std Light"/>
        <family val="3"/>
      </rPr>
      <t xml:space="preserve">
A Data Gap Analysis is required to organize information so that it is simpler to identify the strategies required to address the gaps in geospatial information capability. The report should reference the standard list of UNGGIM fundamental datasets, where appropriate.  </t>
    </r>
  </si>
  <si>
    <r>
      <rPr>
        <b/>
        <sz val="11"/>
        <rFont val="Johnston ITC Std Light"/>
        <family val="3"/>
      </rPr>
      <t>DATA ACQUISITION PROGRAM:</t>
    </r>
    <r>
      <rPr>
        <sz val="11"/>
        <rFont val="Johnston ITC Std Light"/>
        <family val="3"/>
      </rPr>
      <t xml:space="preserve"> Is there a centrally coordinated Data Acquisition Program, where organizations (including project teams) can register their requirements at agreed intervals?</t>
    </r>
  </si>
  <si>
    <r>
      <rPr>
        <b/>
        <sz val="11"/>
        <rFont val="Johnston ITC Std Light"/>
        <family val="3"/>
      </rPr>
      <t>This indicator assesses the level of cooperation and amount of data duplication, with a view to understanding the potential for savings and productivity gains</t>
    </r>
    <r>
      <rPr>
        <sz val="11"/>
        <rFont val="Johnston ITC Std Light"/>
        <family val="3"/>
      </rPr>
      <t xml:space="preserve">.
Each year government agencies purchase or collect a wide range of data and geospatial information products, such as aerial photography, satellite imagery, and hydrographic and topographic mapping surveys. The procurement of this information is often not coordinated or centralized, resulting in significant potential for the same information to be purchased, digitized and/or duplicated. </t>
    </r>
  </si>
  <si>
    <r>
      <rPr>
        <b/>
        <sz val="11"/>
        <rFont val="Johnston ITC Std Light"/>
        <family val="3"/>
      </rPr>
      <t>DATA QUALITY:</t>
    </r>
    <r>
      <rPr>
        <sz val="11"/>
        <rFont val="Johnston ITC Std Light"/>
        <family val="3"/>
      </rPr>
      <t xml:space="preserve"> Are the fundamental datasets being checked for data quality to ensure that the data (and its metadata) are fit-for-purpose?</t>
    </r>
  </si>
  <si>
    <r>
      <rPr>
        <b/>
        <sz val="11"/>
        <rFont val="Johnston ITC Std Light"/>
        <family val="3"/>
      </rPr>
      <t>This indicator assesses whether the fundamental datasets are fit-for-purpose and whether data quality is checked.</t>
    </r>
    <r>
      <rPr>
        <sz val="11"/>
        <rFont val="Johnston ITC Std Light"/>
        <family val="3"/>
      </rPr>
      <t xml:space="preserve">
Under the fit for purpose approach, each dataset will have a different minimum data quality threshold. It is essential that each fundamental dataset is regularly checked to ensure compliance with this defined data quality around the quality dimensions of currency, timeliness, accuracy, completeness, coverage, integrity, and interoperability. Data quality improvement plans should be implemented to improve the data quality to the agreed level for each dataset, where required. Quality requirements of data users may change over time, so quality checks must be regularly implemented. This includes structural metadata on the characteristics of the dataset (and its digital container), alongside legal metadata (if provided) on the creator, copyright holder, and applicable licensing or rights.</t>
    </r>
  </si>
  <si>
    <r>
      <rPr>
        <b/>
        <sz val="11"/>
        <color rgb="FF333333"/>
        <rFont val="Johnston ITC Std Light"/>
        <family val="3"/>
      </rPr>
      <t>DATA INTEROPERABILITY</t>
    </r>
    <r>
      <rPr>
        <sz val="11"/>
        <color indexed="63"/>
        <rFont val="Johnston ITC Std Light"/>
        <family val="3"/>
      </rPr>
      <t>: Is SDI data interoperable with multiple systems and services?</t>
    </r>
  </si>
  <si>
    <r>
      <rPr>
        <b/>
        <sz val="11"/>
        <color rgb="FF111926"/>
        <rFont val="Johnston ITC Std Light"/>
        <family val="3"/>
      </rPr>
      <t>This indicator assesses whether data are interoperable with multiple systems and services, and how easily they can be used to conduct geospatial analysis.</t>
    </r>
    <r>
      <rPr>
        <sz val="11"/>
        <color rgb="FF111926"/>
        <rFont val="Johnston ITC Std Light"/>
        <family val="3"/>
      </rPr>
      <t xml:space="preserve"> 
Data interoperability is crucial to achieving integrated data supply chains.  Having data that are interoperable means that systems and services that create, exchange and consume data have clear, shared expectations for the contents, contexts and meaning of the data. To be interoperable data will need to use community agreed formats, language and vocabularies, and follow FAIR data principles – Findable, Accessible, Interoperable and Reusable. </t>
    </r>
  </si>
  <si>
    <r>
      <rPr>
        <b/>
        <sz val="11"/>
        <rFont val="Johnston ITC Std Light"/>
        <family val="3"/>
      </rPr>
      <t>DATA OWNERSHIP:</t>
    </r>
    <r>
      <rPr>
        <sz val="11"/>
        <rFont val="Johnston ITC Std Light"/>
        <family val="3"/>
      </rPr>
      <t xml:space="preserve"> Are the datasets required for populating an SDI under beneficial ownership or have rights been granted for onward exploitation within an SDI?</t>
    </r>
  </si>
  <si>
    <r>
      <rPr>
        <b/>
        <sz val="11"/>
        <rFont val="Johnston ITC Std Light"/>
        <family val="3"/>
      </rPr>
      <t>This indicator assesses the extent of ownership or assured rights for exploitation of the required data, as needed for an effective and functioning SDI.</t>
    </r>
    <r>
      <rPr>
        <sz val="11"/>
        <rFont val="Johnston ITC Std Light"/>
        <family val="3"/>
      </rPr>
      <t xml:space="preserve">
An organisation which provides data into an SDI must take steps to ensure that it possesses ownership or the rights to populate an SDI. Hydrographic Offices (or national equivalents) are often dependent on the provision of bathymetric survey data from other parties such as port authorities, the offshore industry, and other marine agencies. In this case, the Hydrographic Office is not the "owner" of the data but rather a coordinating "custodian". When considering what data may contribute to an SDI, a Hydrographic Office should be aware that it may not have authority to include source data for which it is not the owner. Permission to provide such data should always be sought although, in general terms, the Hydrographic Office would be able under its agreements with the data suppliers to include product level data.
Some categories of data might be held by other authorities who are also providing inputs to an SDI. Ideally, the HO should discuss with other data providers where potential overlaps exist in data holdings. Part of this discussion would involve the need to deconflict data where overlap occurs. Source data should prevail over derived and generalized product data.</t>
    </r>
  </si>
  <si>
    <r>
      <rPr>
        <b/>
        <sz val="11"/>
        <color rgb="FF333333"/>
        <rFont val="Johnston ITC Std Light"/>
        <family val="3"/>
      </rPr>
      <t xml:space="preserve">GEOSPATIAL INNOVATION STRATEGY: </t>
    </r>
    <r>
      <rPr>
        <sz val="11"/>
        <color indexed="63"/>
        <rFont val="Johnston ITC Std Light"/>
        <family val="3"/>
      </rPr>
      <t>Is there a strategy to drive transformational change, invigorate the geospatial market place, and trigger investment in innovation?</t>
    </r>
  </si>
  <si>
    <r>
      <rPr>
        <b/>
        <sz val="11"/>
        <color rgb="FF111926"/>
        <rFont val="Johnston ITC Std Light"/>
        <family val="3"/>
      </rPr>
      <t>This indicator assesses if the need for technological innovation and the use of new technologies is recognized and supported, and to what degree geospatial data and technology are involved.</t>
    </r>
    <r>
      <rPr>
        <sz val="11"/>
        <color rgb="FF111926"/>
        <rFont val="Johnston ITC Std Light"/>
        <family val="3"/>
      </rPr>
      <t xml:space="preserve">
A Digital Transformation Strategy (or Innovation strategy) identifies the opportunities for geospatial digital innovation and sets transformation goals in line with government strategic needs and priorities, and is important for stakeholder buy in and participation. </t>
    </r>
  </si>
  <si>
    <r>
      <rPr>
        <b/>
        <sz val="11"/>
        <rFont val="Johnston ITC Std Light"/>
        <family val="3"/>
      </rPr>
      <t>CORE ICT INFRASTRUCTURE:</t>
    </r>
    <r>
      <rPr>
        <sz val="11"/>
        <rFont val="Johnston ITC Std Light"/>
        <family val="3"/>
      </rPr>
      <t xml:space="preserve"> Is the fundamental ICT infrastructure (Internet, electricity and digital geospatial technologies) available and easily leveraged?</t>
    </r>
  </si>
  <si>
    <r>
      <rPr>
        <b/>
        <sz val="11"/>
        <rFont val="Johnston ITC Std Light"/>
        <family val="3"/>
      </rPr>
      <t xml:space="preserve">This indicator assesses the level of difficulty to bridge the digital geospatial divide and whether leapfrog opportunities are plausible and/or being embraced. </t>
    </r>
    <r>
      <rPr>
        <sz val="11"/>
        <rFont val="Johnston ITC Std Light"/>
        <family val="3"/>
      </rPr>
      <t xml:space="preserve">
Addressing the digital divide is a complex process that requires action on multiple fronts, such as equitable access to computers, the Internet and other ICT resources, as well as reliable electricity, and computer literacy. Opportunities to develop capabilities, knowledge and skills in computer literacy may be limited in some countries; making is difficult to capitalize on many of the even basic digital geospatial capabilities that are heavily dependent on wireless and broadband based Internet applications as the backbone of the digital ecosystem.</t>
    </r>
  </si>
  <si>
    <r>
      <rPr>
        <b/>
        <sz val="11"/>
        <rFont val="Johnston ITC Std Light"/>
        <family val="3"/>
      </rPr>
      <t xml:space="preserve">DATA PRODUCTS AND SERVICES: </t>
    </r>
    <r>
      <rPr>
        <sz val="11"/>
        <rFont val="Johnston ITC Std Light"/>
        <family val="3"/>
      </rPr>
      <t>Are geospatial technologies being used to deliver new services and insights to the broader community of users (beyond specialist/expert users), and as a catalyst for innovation in areas of strategic need?</t>
    </r>
  </si>
  <si>
    <r>
      <t xml:space="preserve">This indicator assesses if geospatial data products and services are being used in an innovative way to deliver strategic decision-making and new insights.
</t>
    </r>
    <r>
      <rPr>
        <sz val="11"/>
        <rFont val="Johnston ITC Std Light"/>
        <family val="3"/>
      </rPr>
      <t xml:space="preserve">Having access to data is one part of the IGIF journey, being able to use these data for decision-making is equally important.  Data services e.g. web services, data-as-a-service and APIs, provide flexibility in how and where data are stored and accessed - making it easy to find and use data from anywhere - leading to innovation. Ideally, this innovation should be prioritized to meet strategic needs, which may include economic growth through the use of APIs in commercial applications. </t>
    </r>
  </si>
  <si>
    <r>
      <rPr>
        <b/>
        <sz val="11"/>
        <rFont val="Johnston ITC Std Light"/>
        <family val="3"/>
      </rPr>
      <t>MODERNIZING DATA ASSETS</t>
    </r>
    <r>
      <rPr>
        <sz val="11"/>
        <rFont val="Johnston ITC Std Light"/>
        <family val="3"/>
      </rPr>
      <t>: Are state-of-the-art methods, such as machine-learning and the latest GIS software, being used widely for data creation?</t>
    </r>
  </si>
  <si>
    <r>
      <rPr>
        <b/>
        <sz val="11"/>
        <rFont val="Johnston ITC Std Light"/>
        <family val="3"/>
      </rPr>
      <t xml:space="preserve">This indicator assesses the level of maturity in data creation to understand where there is scope for new methods and thus opportunities. </t>
    </r>
    <r>
      <rPr>
        <sz val="11"/>
        <rFont val="Johnston ITC Std Light"/>
        <family val="3"/>
      </rPr>
      <t xml:space="preserve">
State-of-the-art data creation methods include using earth observation technologies and aerial imagery for feature extraction, web services e.g. APIs, IoT devices, such as sensors, Artificial Intelligence-driven solutions e.g. deep-learning models, crowdsourced data, data harvesting etc.  </t>
    </r>
  </si>
  <si>
    <r>
      <rPr>
        <b/>
        <sz val="11"/>
        <color rgb="FF333333"/>
        <rFont val="Johnston ITC Std Light"/>
        <family val="3"/>
      </rPr>
      <t>ENABLING INFRASTRUCTURE:</t>
    </r>
    <r>
      <rPr>
        <sz val="11"/>
        <color indexed="63"/>
        <rFont val="Johnston ITC Std Light"/>
        <family val="3"/>
      </rPr>
      <t xml:space="preserve"> Is there an SDI enabling infrastructure and geoportal in operation that supports  sharing, viewing, accessing and using geospatial information?</t>
    </r>
  </si>
  <si>
    <r>
      <rPr>
        <b/>
        <sz val="11"/>
        <color rgb="FF111926"/>
        <rFont val="Johnston ITC Std Light"/>
        <family val="3"/>
      </rPr>
      <t>This indicator assesses the capability of government to share, access, view and used data between government agencies and with the private sector and citizens.</t>
    </r>
    <r>
      <rPr>
        <sz val="11"/>
        <color rgb="FF111926"/>
        <rFont val="Johnston ITC Std Light"/>
        <family val="3"/>
      </rPr>
      <t xml:space="preserve">
An enabling infrastructure, is an integrated environment where data and products from multiple agencies can be uploaded, discovered, viewed, queried and downloaded. These platforms are typically deployed within the framework of the National SDI and provide governments with a solid foundation towards transitioning to online citizen-centric whole-of-government services. </t>
    </r>
  </si>
  <si>
    <r>
      <rPr>
        <b/>
        <sz val="11"/>
        <rFont val="Johnston ITC Std Light"/>
        <family val="3"/>
      </rPr>
      <t>GEOSPATIAL INNOVATION PROGRAM</t>
    </r>
    <r>
      <rPr>
        <sz val="11"/>
        <rFont val="Johnston ITC Std Light"/>
        <family val="3"/>
      </rPr>
      <t>: Is there an investment program for geospatial information and technology innovation?</t>
    </r>
  </si>
  <si>
    <r>
      <rPr>
        <b/>
        <sz val="11"/>
        <rFont val="Johnston ITC Std Light"/>
        <family val="3"/>
      </rPr>
      <t>This indicator assesses the level of recognition and commitment by government to invest in geospatial innovation and (the use of) new technologies through a formal innovation program.</t>
    </r>
    <r>
      <rPr>
        <b/>
        <i/>
        <sz val="11"/>
        <rFont val="Johnston ITC Std Light"/>
        <family val="3"/>
      </rPr>
      <t xml:space="preserve">
</t>
    </r>
    <r>
      <rPr>
        <sz val="11"/>
        <rFont val="Johnston ITC Std Light"/>
        <family val="3"/>
      </rPr>
      <t xml:space="preserve">Innovation programs are a subset of a National Innovation System, since a key component of the innovation process is the flow of technology and information among people, enterprises, businesses and institutions. The objective of an innovation program is to take new ideas or new ways of undertaking geospatial business or activities and to make them viable. </t>
    </r>
  </si>
  <si>
    <r>
      <t xml:space="preserve">STANDARDS STRATEGY/PLAN: </t>
    </r>
    <r>
      <rPr>
        <sz val="11"/>
        <rFont val="Johnston ITC Std Light"/>
        <family val="3"/>
      </rPr>
      <t>Is there a National Standards Strategy and a process to review/develop (as necessary), and endorse a common framework of national data and technology standards?</t>
    </r>
  </si>
  <si>
    <r>
      <t xml:space="preserve">This indicator identifies the level of maturity of a standards strategy.
</t>
    </r>
    <r>
      <rPr>
        <sz val="11"/>
        <rFont val="Johnston ITC Std Light"/>
        <family val="3"/>
      </rPr>
      <t>There should be national-level policy that encourages the adoption of a common framework of standards. and the benefits the successful implementation will deliver. In the absence of other factors, national standards should be developed and applied only when international standards do not meet national needs. Where national standards are deemed to be required, they should strive to either profile existing international standards or use defined international standards as a framework.</t>
    </r>
  </si>
  <si>
    <r>
      <t xml:space="preserve">This indicator identifies the extent of the standards awareness program.
</t>
    </r>
    <r>
      <rPr>
        <sz val="11"/>
        <rFont val="Johnston ITC Std Light"/>
        <family val="3"/>
      </rPr>
      <t xml:space="preserve">A key element of implementing standards is to raise awareness of the benefits of moving towards a standards-based approach for geospatial data management at all levels of government and with the private sector and academia. A heightened understanding and awareness of the relevance of standards, as an information sharing enabler, is crucial to strengthening capability. </t>
    </r>
  </si>
  <si>
    <r>
      <t>IMPLEMENTATION</t>
    </r>
    <r>
      <rPr>
        <sz val="11"/>
        <color rgb="FF000000"/>
        <rFont val="Johnston ITC Std Light"/>
        <family val="3"/>
      </rPr>
      <t>: Have technology and data standards been endorsed / mandated to support interoperability and enable different systems and diverse data types to work together seamlessly?</t>
    </r>
  </si>
  <si>
    <r>
      <t>This indicator identifies the level of maturity in specifying, adopting and implementing standards.</t>
    </r>
    <r>
      <rPr>
        <sz val="11"/>
        <color rgb="FF000000"/>
        <rFont val="Johnston ITC Std Light"/>
        <family val="3"/>
      </rPr>
      <t xml:space="preserve">
Technology standards, such as for Application Programming Interfaces (API), are used to specify how software components interact with each other through standard interfaces to enable different systems and services to work together. Geospatial data standards provide a digital encoding and support the management of geographic features as coverages (including fundamental data themes), attributes and imagery, and are integral to the reuse and repurposing of information. These standards should also support the agreed meaning for terms, referred to as achieving "semantic interoperability".</t>
    </r>
  </si>
  <si>
    <r>
      <t xml:space="preserve">STANDARDS COMPLIANCE: </t>
    </r>
    <r>
      <rPr>
        <sz val="11"/>
        <rFont val="Johnston ITC Std Light"/>
        <family val="3"/>
      </rPr>
      <t>Is there a system of compliance verification for (inter)nationally endorsed standards for data interoperability, and to verify that procured technology solutions properly implement the standards required?</t>
    </r>
  </si>
  <si>
    <r>
      <t xml:space="preserve">UNDERSTANDING ORGANIZATIONAL NEEDS: </t>
    </r>
    <r>
      <rPr>
        <sz val="11"/>
        <rFont val="Johnston ITC Std Light"/>
        <family val="3"/>
      </rPr>
      <t>Is there an active program for understanding which open standards are available for addressing an organization’s needs?</t>
    </r>
  </si>
  <si>
    <r>
      <t xml:space="preserve">This indicator identifies the extent of understanding around organisational needs for open standards.
</t>
    </r>
    <r>
      <rPr>
        <sz val="11"/>
        <rFont val="Johnston ITC Std Light"/>
        <family val="3"/>
      </rPr>
      <t xml:space="preserve">Understanding the standards landscape for supporting organizational needs is complex and commonly requires expert knowledge and advice. To understand organizational needs, it is helpful to look at user requirements from three different perspectives: the user, the data, and the organizational perspective.
A user must have the ability to easily discover new knowledge, information, or data to address their needs. Users are increasingly diverse beyond the established communities of researchers and navigators, now including non-expert decision-makers and the web developers that support them. Web developers may be unfamiliar with domain-specific content data and need to find relevant standards for exploitation. </t>
    </r>
  </si>
  <si>
    <r>
      <t xml:space="preserve">CULTURE OF COOPERATION: </t>
    </r>
    <r>
      <rPr>
        <sz val="11"/>
        <color indexed="8"/>
        <rFont val="Johnston ITC Std Light"/>
        <family val="3"/>
      </rPr>
      <t>Are the SDI stakeholders across the city / region / country moving towards a culture based on inclusion, trusted partnerships and strategic alliances that recognize common needs, aspirations and goals, towards achieving national priorities and outcomes?</t>
    </r>
  </si>
  <si>
    <r>
      <t xml:space="preserve">0 = None.
25 = A very few </t>
    </r>
    <r>
      <rPr>
        <i/>
        <sz val="11"/>
        <color rgb="FF000000"/>
        <rFont val="Johnston ITC Std Light"/>
        <family val="3"/>
      </rPr>
      <t>ad hoc</t>
    </r>
    <r>
      <rPr>
        <sz val="11"/>
        <color indexed="8"/>
        <rFont val="Johnston ITC Std Light"/>
        <family val="3"/>
      </rPr>
      <t>, informal collaborations exist between the public sector institutions.
50 = Formal cross-sectoral collaborations have started to be created amongst public sector institutions.
75 = Successful Public Private Partnerships (PPPs) are being established.
100 = The creation of partnerships and collaborations across all stakeholders in the geospatial information community has become the norm.</t>
    </r>
  </si>
  <si>
    <r>
      <t xml:space="preserve">This indicator assesses the adoption of a collaboration culture.
</t>
    </r>
    <r>
      <rPr>
        <sz val="11"/>
        <color rgb="FF000000"/>
        <rFont val="Johnston ITC Std Light"/>
        <family val="3"/>
      </rPr>
      <t>Multi-stakeholder partnerships and collaboration leverage a range of resources. These may include knowledge, technology, information, expertise and financial capabilities. They have the potential for creative and innovative approaches, leveraging the diversity of partners and their respective contributions. Partnerships and collaborations can be amongst government institutions, community and civil society, private sector, academia, regional or international organizations. The adoption of the partnership / collaboration paradigm can require significant cultural change in many countries and therefore can take time to evolve.</t>
    </r>
  </si>
  <si>
    <r>
      <t>PUBLIC PRIVATE PARTNERSHIPS:</t>
    </r>
    <r>
      <rPr>
        <sz val="11"/>
        <color indexed="8"/>
        <rFont val="Johnston ITC Std Light"/>
        <family val="3"/>
      </rPr>
      <t xml:space="preserve"> Are strategic partnerships and joint ventures between the public and private sectors, Public Private Partnerships (PPPs), being successfully implemented and delivering new or improved innovative geospatial products and services?</t>
    </r>
  </si>
  <si>
    <r>
      <t xml:space="preserve">This indicator assesses the type and scope of Public-Private Partnerships (PPPs) established.
</t>
    </r>
    <r>
      <rPr>
        <sz val="11"/>
        <color rgb="FF000000"/>
        <rFont val="Johnston ITC Std Light"/>
        <family val="3"/>
      </rPr>
      <t>PPPs can be seen as an activity or project, or a form of delivery mechanism. It can also be a stated intent in a government policy statement, and generally involves the sharing of risk, a way of financing and joint development. Types of PPPs can be formal joint venture or collaborative development (CRADA), for example. This can apply to infrastructure development, such as that of geodetic infrastructure, including a continuously operating reference stations (CORS) network, and geospatial product and service delivery. Partnerships with the private sector can facilitate win-win collaborative outcomes for governments and stakeholders, but may require significant cultural change within government. (see IGIF Strategic Pathway 7: Partnerships - Appendix 'Evaluation of Potential Partners').</t>
    </r>
  </si>
  <si>
    <r>
      <t>ACADEMIC COOPERATION</t>
    </r>
    <r>
      <rPr>
        <sz val="11"/>
        <color indexed="8"/>
        <rFont val="Johnston ITC Std Light"/>
        <family val="3"/>
      </rPr>
      <t>: Is there cooperation between the public sector and academia to benefit from the scientific, technical, research and learning capacity available?</t>
    </r>
  </si>
  <si>
    <r>
      <t xml:space="preserve">This indicator assesses scope and maturity of cooperation established with between public sector and academia.
</t>
    </r>
    <r>
      <rPr>
        <sz val="11"/>
        <color rgb="FF000000"/>
        <rFont val="Johnston ITC Std Light"/>
        <family val="3"/>
      </rPr>
      <t>When the public sector cooperates with educational and research institutions, there is the ability to benefit from the scientific, technical, research and learning capacity available. Benefits include greater access to knowledge, mitigating risk and reducing potential mistakes through greater understanding, being able to draw from a wider pool of technical expertise, cost sharing, increased innovation potential, and the ability to more readily overcome challenges.</t>
    </r>
  </si>
  <si>
    <r>
      <t>INTERNATIONAL AND REGIONAL COLLABORATION</t>
    </r>
    <r>
      <rPr>
        <sz val="11"/>
        <rFont val="Johnston ITC Std Light"/>
        <family val="3"/>
      </rPr>
      <t>: Are there international and regional collaborations on geospatial information management issues where the interaction between organizations, representing various nations, pursue common goals or interests?</t>
    </r>
  </si>
  <si>
    <r>
      <t xml:space="preserve">This indicator assesses the maturity of collaboration established at the regional and international levels.
</t>
    </r>
    <r>
      <rPr>
        <sz val="11"/>
        <rFont val="Johnston ITC Std Light"/>
        <family val="3"/>
      </rPr>
      <t xml:space="preserve">International and regional collaboration refers to the interaction between organizations representing various nations in the pursuit of common goals or interests and to build consensus and support transboundary solutions. A good example is UN-GGIM. The collaboration can include partnerships with international aid agencies, philanthropic foundations and official development agencies. Typically, this cooperation involves technical support, knowledge exchange, funding as well as affording access to regional and global networks and at times also to levels of government and politics. </t>
    </r>
  </si>
  <si>
    <r>
      <t xml:space="preserve">CITIZEN ENGAGEMENT: </t>
    </r>
    <r>
      <rPr>
        <sz val="11"/>
        <rFont val="Johnston ITC Std Light"/>
        <family val="3"/>
      </rPr>
      <t>Is there civil society participation in geospatial information management where individuals and community groups are involved in geospatial information projects to either solve their own problems or contribute geospatial data through crowdsourcing?</t>
    </r>
  </si>
  <si>
    <r>
      <t xml:space="preserve">This indicator assesses level of engagement with citizens and community groups.
</t>
    </r>
    <r>
      <rPr>
        <sz val="11"/>
        <rFont val="Johnston ITC Std Light"/>
        <family val="3"/>
      </rPr>
      <t>Community participation using geospatial information has increased significantly through the rapid expansion of the sharing economy. Now acquiring, providing and sharing access to geospatial information through community based on-line platforms is giving rise to a new economic model – collaborative consumption. Businesses are developing goods and services that rely on regularly contributed and updated geospatial information. In addition, crowdsourcing is being used to maintain geospatial information products in the public and private sectors. Community participation is especially important in emergency services programs where people contribute local knowledge about their location and surroundings to improve emergency preparedness, mitigation, response and recovery.</t>
    </r>
  </si>
  <si>
    <r>
      <t>ASSESSMENT AND ANALYSIS</t>
    </r>
    <r>
      <rPr>
        <sz val="11"/>
        <color indexed="8"/>
        <rFont val="Johnston ITC Std Light"/>
        <family val="3"/>
      </rPr>
      <t>: Has an assessment been conducted to understand the priority areas for capacity development so that geospatial information management can be strengthened and sustained in the longer term?</t>
    </r>
  </si>
  <si>
    <r>
      <t xml:space="preserve">This indicator identifies the priority areas for capacity development in geospatial information management.
</t>
    </r>
    <r>
      <rPr>
        <sz val="11"/>
        <color rgb="FF000000"/>
        <rFont val="Johnston ITC Std Light"/>
        <family val="3"/>
      </rPr>
      <t xml:space="preserve">The needs assessment and gap analysis created the inventory and baseline of existing capacity development and education policies, programs, and resources in geospatial information management.  This indicator determines if the needs have been prioritized to support the government's policy direction and the priorities of the geospatial sector. </t>
    </r>
  </si>
  <si>
    <r>
      <t>STRATEGY AND IMPLEMENTATION PLAN</t>
    </r>
    <r>
      <rPr>
        <sz val="11"/>
        <rFont val="Johnston ITC Std Light"/>
        <family val="3"/>
      </rPr>
      <t xml:space="preserve">: Is there a Capacity Development and Education Strategy and associated action plan that sets out how capacity development and education programs will support the strengthening of integrated geospatial information management? </t>
    </r>
  </si>
  <si>
    <r>
      <t xml:space="preserve">This indicator identifies the maturity level of the strategy.
</t>
    </r>
    <r>
      <rPr>
        <sz val="11"/>
        <rFont val="Johnston ITC Std Light"/>
        <family val="3"/>
      </rPr>
      <t>The strategy sets the stage for the desired transformations that will empower individuals, leaders, organizations, and societies. The strategy must be country-driven, address specific needs and conditions of the country, and reflect national sustainable development strategies and priorities. The strategy must be accompanied by an implementation plan and budget.  (see IGIF Strategic Pathway 8: Capacity and Education - Appendix 'An example of the typical components of a capacity development and education strategy').</t>
    </r>
  </si>
  <si>
    <r>
      <t>PROFESSIONAL DEVELOPMENT APPROACHES</t>
    </r>
    <r>
      <rPr>
        <sz val="11"/>
        <color indexed="8"/>
        <rFont val="Johnston ITC Std Light"/>
        <family val="3"/>
      </rPr>
      <t>: Are the necessary human resource elements of professional training, lifelong learning, internship opportunities and / or continual technical and professional development available to the workforce to sustain geospatial information management capabilities?</t>
    </r>
  </si>
  <si>
    <r>
      <t xml:space="preserve">This indicator identifies the extent of these opportunities to gain new knowledge and skills.
</t>
    </r>
    <r>
      <rPr>
        <sz val="11"/>
        <color rgb="FF000000"/>
        <rFont val="Johnston ITC Std Light"/>
        <family val="3"/>
      </rPr>
      <t xml:space="preserve">Knowledge and know-how can be developed and shared within an organization, such as through on-the-job training, study and exchange visits, and fellowship programs. Workplace training can be conducted internally or be obtained from external providers, including international partners or donors. These opportunities also apply to related professions, e.g. planning, disaster management and agriculture, that utilize geospatial information. </t>
    </r>
  </si>
  <si>
    <r>
      <t>ENTREPRENEURSHIP</t>
    </r>
    <r>
      <rPr>
        <sz val="11"/>
        <rFont val="Johnston ITC Std Light"/>
        <family val="3"/>
      </rPr>
      <t>: Is government supporting and stimulating entrepreneurship through innovation programs and geospatial challenges that grow the capabilities of the business sector to develop products and services that are underpinned by geospatial information?</t>
    </r>
  </si>
  <si>
    <r>
      <t xml:space="preserve">This indicator identifies the range and availability of this support to stimulate entrepreneurship.
</t>
    </r>
    <r>
      <rPr>
        <sz val="11"/>
        <rFont val="Johnston ITC Std Light"/>
        <family val="3"/>
      </rPr>
      <t xml:space="preserve">Governments can support and stimulate entrepreneurship through innovation hub and incubator programs that grow the capabilities of the business sector to develop products and services that are underpinned by geospatial information. This support includes capacity development, public private partnerships, learning programs, mentoring opportunities, industry challenges through GeoHackathons, innovation hubs and small business incubators, for example. </t>
    </r>
  </si>
  <si>
    <r>
      <t xml:space="preserve"> ENGAGEMENT STRATEGY: </t>
    </r>
    <r>
      <rPr>
        <sz val="11"/>
        <color rgb="FF333333"/>
        <rFont val="Johnston ITC Std Light"/>
        <family val="3"/>
      </rPr>
      <t>Is there is an agreed engagement strategy for all types of stakeholders?</t>
    </r>
  </si>
  <si>
    <r>
      <t xml:space="preserve">This indicator identifies the stage of engagement strategy development
</t>
    </r>
    <r>
      <rPr>
        <sz val="11"/>
        <color rgb="FF111926"/>
        <rFont val="Johnston ITC Std Light"/>
        <family val="3"/>
      </rPr>
      <t xml:space="preserve">The development of an engagement strategy involves segmentation and targeted activities / channels aimed at reaching and interacting with the various stakeholder types.  IGIF Part 2 Appendix "Stakeholder Analysis Matrix" provides a template for categorizing stakeholders by interest and influence. It is particularly important to design engagements approaches and channels to suit each type of stakeholder. </t>
    </r>
  </si>
  <si>
    <r>
      <t xml:space="preserve">COMMUNICATION TEAM: </t>
    </r>
    <r>
      <rPr>
        <sz val="11"/>
        <rFont val="Johnston ITC Std Light"/>
        <family val="3"/>
      </rPr>
      <t>Is a dedicated team to support communications within the engagement strategy formed, fully resourced and operational?</t>
    </r>
  </si>
  <si>
    <r>
      <t xml:space="preserve">This indicator identifies whether a communication team has been formed and is operational.
</t>
    </r>
    <r>
      <rPr>
        <sz val="11"/>
        <rFont val="Johnston ITC Std Light"/>
        <family val="3"/>
      </rPr>
      <t>Without dedicated resources to support the formulation and delivery of engagement and communication strategies it is difficult to secure wide buy-in to the SDI. The resources may sit within a Government function that controls communication of policy, but does need to be dedicated to geospatial activities in order to create credible marketing and engagement materials.</t>
    </r>
  </si>
  <si>
    <r>
      <t xml:space="preserve">KEY MESSAGES: </t>
    </r>
    <r>
      <rPr>
        <sz val="11"/>
        <rFont val="Johnston ITC Std Light"/>
        <family val="3"/>
      </rPr>
      <t>Have the messages that convey the economic and societal value of SDI been agreed?</t>
    </r>
  </si>
  <si>
    <r>
      <t xml:space="preserve">This indicator identifies the state of development of key messages about the value of an SDI.
</t>
    </r>
    <r>
      <rPr>
        <sz val="11"/>
        <rFont val="Johnston ITC Std Light"/>
        <family val="3"/>
      </rPr>
      <t>Strategic messaging involves developing the narrative of clear, succinct and compelling messages to all audiences to create on-going understanding and buy-in to the SDI concept and its socio-economic value. Clear messaging is part of building brand recognition for the SDI across all stakeholders from decision makers to citizens.</t>
    </r>
  </si>
  <si>
    <r>
      <t xml:space="preserve">COMMUNICATIONS PLAN: </t>
    </r>
    <r>
      <rPr>
        <sz val="11"/>
        <rFont val="Johnston ITC Std Light"/>
        <family val="3"/>
      </rPr>
      <t>Has a plan for the methods of communication, to be used for each stakeholder type, been defined, agreed, and being followed?</t>
    </r>
  </si>
  <si>
    <r>
      <rPr>
        <b/>
        <sz val="11"/>
        <rFont val="Johnston ITC Std Light"/>
        <family val="3"/>
      </rPr>
      <t>This indicator identifies the stage of development of a communication plan.</t>
    </r>
    <r>
      <rPr>
        <sz val="11"/>
        <rFont val="Johnston ITC Std Light"/>
        <family val="3"/>
      </rPr>
      <t xml:space="preserve">
The communication plan uses strategic messages to effectively build sustained two-way communication with different stakeholder groups. The strategy should define the communication channels to be used for each audience type. IGIF Part 2 Appendix titled "Communication Methods" and that titled "Communication Methods – Advantages and Disadvantages of Commonly Used Methods" provide further guidance. </t>
    </r>
  </si>
  <si>
    <r>
      <t xml:space="preserve">STAKEHOLDER ENGAGEMENT: </t>
    </r>
    <r>
      <rPr>
        <sz val="11"/>
        <rFont val="Johnston ITC Std Light"/>
        <family val="3"/>
      </rPr>
      <t>Is active and ongoing engagement with all stakeholders implemented, being reviewed and working effectively?</t>
    </r>
  </si>
  <si>
    <r>
      <t xml:space="preserve">This indicator assesses the extent to which the engagement is being working effectively with all stakeholders.
</t>
    </r>
    <r>
      <rPr>
        <sz val="11"/>
        <rFont val="Johnston ITC Std Light"/>
        <family val="3"/>
      </rPr>
      <t xml:space="preserve">Active and on-going engagement of all stakeholders is essential to the success of the SDI initiative.  The nature of the engagement will evolve over time and with increasing levels of awareness and acceptance.  </t>
    </r>
  </si>
  <si>
    <r>
      <t xml:space="preserve">LINK TO SDGs: </t>
    </r>
    <r>
      <rPr>
        <sz val="11"/>
        <rFont val="Johnston ITC Std Light"/>
        <family val="3"/>
      </rPr>
      <t>Is there is a fully established link between the National SDI and the UN Sustainable Development goals in engagement and communication materials</t>
    </r>
  </si>
  <si>
    <r>
      <rPr>
        <b/>
        <sz val="11"/>
        <rFont val="Johnston ITC Std Light"/>
        <family val="3"/>
      </rPr>
      <t xml:space="preserve">This indicator identifies the extent that SDI communications explicitly references SDGs.
</t>
    </r>
    <r>
      <rPr>
        <sz val="11"/>
        <rFont val="Johnston ITC Std Light"/>
        <family val="3"/>
      </rPr>
      <t xml:space="preserve">The underlying purpose of the IGIF is to support the achievement of the SDGs. 
Has the National SDI been assessed to see how it can help with achieving SDGs and is this included in communications materials? 
Each country will have a coordination mechanism for SDG monitoring and reporting with which the National SDI communications needs to be integrated. </t>
    </r>
  </si>
  <si>
    <r>
      <rPr>
        <b/>
        <sz val="12"/>
        <color rgb="FF000000"/>
        <rFont val="Johnston ITC Std Light"/>
        <family val="3"/>
      </rPr>
      <t>MONITORING AND REPORTING:</t>
    </r>
    <r>
      <rPr>
        <sz val="12"/>
        <color indexed="8"/>
        <rFont val="Johnston ITC Std Light"/>
        <family val="3"/>
      </rPr>
      <t xml:space="preserve"> Is there is a consistent process of monitoring and effective reporting to international coordination bodies that primarily includes the IHO and United Nations?</t>
    </r>
  </si>
  <si>
    <r>
      <rPr>
        <b/>
        <sz val="12"/>
        <color rgb="FF000000"/>
        <rFont val="Johnston ITC Std Light"/>
        <family val="3"/>
      </rPr>
      <t>This indicator identifies the extent that transparent and effective reporting is undertaken to support international awareness and information sharing.</t>
    </r>
    <r>
      <rPr>
        <b/>
        <sz val="12"/>
        <color indexed="8"/>
        <rFont val="Johnston ITC Std Light"/>
        <family val="3"/>
      </rPr>
      <t xml:space="preserve">
</t>
    </r>
    <r>
      <rPr>
        <sz val="12"/>
        <color rgb="FF000000"/>
        <rFont val="Johnston ITC Std Light"/>
        <family val="3"/>
      </rPr>
      <t>Every Hydrographic Office (or national equivalent) should provide update reports, regarding their status in respect of building, engaging and/or contributing to an SDI in their country or region, to their respective community coordinating body, such as (but not exclusively) IHO Regional Hydrographic Commissions (RHCs). Such update reports should also be leveraged to inform relevant UN communities of interest and should include at a minimum:
* What types of data are being disseminated (through web-based access or manual dissemination).
* Identification of which datasets, complete with metadata, are provided into an MSDI and reporting progress on preparation (for pending datasets).
* Monitoring and report on feedback from end-users and stakeholders.
* Defining the type of data services and products being offered by the Hydrographic Office.</t>
    </r>
  </si>
  <si>
    <r>
      <t xml:space="preserve">This indicator identifies the level of assessing standards compliance.
</t>
    </r>
    <r>
      <rPr>
        <sz val="11"/>
        <rFont val="Johnston ITC Std Light"/>
        <family val="3"/>
      </rPr>
      <t>The OGC Compliance Interoperability Test Engine and ISO 19105 test scripts are available as open source technology for implementation by government organizations for the testing of internal systems which use, or may have been modified to use OGC and ISO standards. 
The ISO 19105 standard specifies the framework, concepts and methodology for conformance testing and criteria to be achieved for claiming conformance to the family of applicable standards documents regarding geographic information and relevant application domains. It provides a framework for specifying Abstract Test Suites (ATS) composed of abstract test cases grouped in conformance classes and for defining the procedures to be followed during conformance testing.
In the maritime domain for example, the IHO has a long history of supporting international testing frameworks for certification against global standards supporting the SOLAS convention. These testing and compliance regimes are the result of global harmonization efforts by many national agencies via IHO’s “Standards in Force” online resource.</t>
    </r>
  </si>
  <si>
    <t xml:space="preserve"> 0 = None.
25 = Occasional assessment and validation of organisational compliance in implementing endorsed geospatial standards that align with agency, regional and national policies.
50 = Inclusion of nationally endorsed standards as a requirement for all geospatial tenders or procurements, with a preference for certification by an appropriate compliance authority.
75 = Policies include the facilitation of testing and certification functions to provide formal certification nationally, as well as certification recognition under international standards.
100 = Mandated use of available technology compliance testing resources to confirm proper implementation of standards related to any government developed technologies.</t>
  </si>
  <si>
    <r>
      <rPr>
        <b/>
        <sz val="11"/>
        <rFont val="Johnston ITC Std Light"/>
        <family val="3"/>
      </rPr>
      <t xml:space="preserve">FUNDING SOURCES: </t>
    </r>
    <r>
      <rPr>
        <sz val="11"/>
        <rFont val="Johnston ITC Std Light"/>
        <family val="3"/>
      </rPr>
      <t>Does the SDI Governance Body  have a full understanding of the possible sources of financial partnerships for investment funding, including international sources, and what is required to secure them?</t>
    </r>
  </si>
  <si>
    <r>
      <t xml:space="preserve">SOCIO-ECONOMIC IMPACT ASSESSMENT (SEIA): </t>
    </r>
    <r>
      <rPr>
        <sz val="11"/>
        <rFont val="Johnston ITC Std Light"/>
        <family val="3"/>
      </rPr>
      <t>Has a socio-economic impact assessment of the value of investment in the SDI been fully developed?</t>
    </r>
  </si>
  <si>
    <r>
      <rPr>
        <b/>
        <sz val="11"/>
        <rFont val="Johnston ITC Std Light"/>
        <family val="3"/>
      </rPr>
      <t xml:space="preserve">GEOSPATIAL PRODUCT AND SERVICES PRICING: </t>
    </r>
    <r>
      <rPr>
        <sz val="11"/>
        <rFont val="Johnston ITC Std Light"/>
        <family val="3"/>
      </rPr>
      <t xml:space="preserve">Has a coherent and sustainable pricing policy (including open data) for SDI datasets and services been established?  </t>
    </r>
  </si>
  <si>
    <r>
      <rPr>
        <b/>
        <sz val="11"/>
        <rFont val="Johnston ITC Std Light"/>
        <family val="3"/>
      </rPr>
      <t xml:space="preserve">BENEFITS REALIZATION: </t>
    </r>
    <r>
      <rPr>
        <sz val="11"/>
        <rFont val="Johnston ITC Std Light"/>
        <family val="3"/>
      </rPr>
      <t>Are the benefits of SDI implementation being measured and compared to predicted levels?</t>
    </r>
  </si>
  <si>
    <r>
      <t xml:space="preserve">STANDARDS AWARENESS: </t>
    </r>
    <r>
      <rPr>
        <sz val="11"/>
        <rFont val="Johnston ITC Std Light"/>
        <family val="3"/>
      </rPr>
      <t>Is there an active awareness program that raises, advocates, and promotes the principles, values, needs and benefits of geospatial data and technology standards?</t>
    </r>
  </si>
  <si>
    <t>1A</t>
  </si>
  <si>
    <t>0 = None.
25 = Need identified.
50 = Sporadically undertaken with inconsistent breadth and/or depth of detail.
75 = Regularly undertaken with inconsistent breadth and/or depth of detail.
100 = Constantly maintained (and reported) with consistent breadth and depth of detail.</t>
  </si>
  <si>
    <r>
      <t xml:space="preserve">This indicator identifies the extent that transparent and effective reporting is undertaken to support international awareness and information sharing.
</t>
    </r>
    <r>
      <rPr>
        <sz val="11"/>
        <rFont val="Johnston ITC Std Light"/>
        <family val="3"/>
      </rPr>
      <t>Every Hydrographic Office (or national equivalent) should provide update reports, regarding their status in respect of building, engaging and/or contributing to an SDI in their country or region, to their respective IHO Regional Hydrographic Commission (RHC) meetings. Such update reports should also be leveraged to inform relevant UN communities of interest and should include at a minimum:
› What types of data are being disseminated (through web-based access or manual dissemination).
› Identification of which datasets, complete with metadata, are provided into an MSDI and reporting progress on preparation (for pending datasets).
› Monitoring and report on feedback from end-users and stakeholders.
› Defining the type of data services and products being offered by the Hydrographic Office.</t>
    </r>
  </si>
  <si>
    <r>
      <t xml:space="preserve">MONITORING AND REPORTING: (IHO Publication C-17) </t>
    </r>
    <r>
      <rPr>
        <sz val="11"/>
        <rFont val="Johnston ITC Std Light"/>
        <family val="3"/>
      </rPr>
      <t>Is there a consistent process of monitoring and effective reporting to international coordination bodies that primarily includes the IHO and United Nations?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</si>
</sst>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8" x14ac:knownFonts="1">
    <font>
      <sz val="12"/>
      <color indexed="8"/>
      <name val="Times New Roman"/>
    </font>
    <font>
      <u/>
      <sz val="12"/>
      <color indexed="12"/>
      <name val="Times New Roman"/>
      <family val="1"/>
    </font>
    <font>
      <u/>
      <sz val="12"/>
      <color indexed="20"/>
      <name val="Times New Roman"/>
      <family val="1"/>
    </font>
    <font>
      <sz val="9"/>
      <color indexed="81"/>
      <name val="Tahoma"/>
      <charset val="1"/>
    </font>
    <font>
      <b/>
      <sz val="9"/>
      <color indexed="81"/>
      <name val="Tahoma"/>
      <charset val="1"/>
    </font>
    <font>
      <sz val="12"/>
      <color indexed="8"/>
      <name val="Johnston ITC Std Light"/>
      <family val="3"/>
    </font>
    <font>
      <sz val="11"/>
      <color rgb="FF000000"/>
      <name val="Johnston ITC Std Light"/>
      <family val="3"/>
    </font>
    <font>
      <i/>
      <sz val="11"/>
      <color rgb="FF005DA5"/>
      <name val="Johnston ITC Std Light"/>
      <family val="3"/>
    </font>
    <font>
      <sz val="12"/>
      <color rgb="FF333333"/>
      <name val="Johnston ITC Std Light"/>
      <family val="3"/>
    </font>
    <font>
      <sz val="11"/>
      <name val="Johnston ITC Std Light"/>
      <family val="3"/>
    </font>
    <font>
      <sz val="11"/>
      <color indexed="8"/>
      <name val="Johnston ITC Std Light"/>
      <family val="3"/>
    </font>
    <font>
      <sz val="12"/>
      <name val="Johnston ITC Std Light"/>
      <family val="3"/>
    </font>
    <font>
      <b/>
      <sz val="12"/>
      <color rgb="FF008000"/>
      <name val="Johnston ITC Std Light"/>
      <family val="3"/>
    </font>
    <font>
      <sz val="26"/>
      <color rgb="FF008000"/>
      <name val="Johnston ITC Std Light"/>
      <family val="3"/>
    </font>
    <font>
      <sz val="26"/>
      <color rgb="FF28558C"/>
      <name val="Johnston ITC Std Light"/>
      <family val="3"/>
    </font>
    <font>
      <b/>
      <i/>
      <sz val="11"/>
      <color rgb="FF548235"/>
      <name val="Johnston ITC Std Light"/>
      <family val="3"/>
    </font>
    <font>
      <b/>
      <sz val="12"/>
      <color indexed="8"/>
      <name val="Johnston ITC Std Light"/>
      <family val="3"/>
    </font>
    <font>
      <i/>
      <sz val="12"/>
      <color rgb="FF0070C0"/>
      <name val="Johnston ITC Std Light"/>
      <family val="3"/>
    </font>
    <font>
      <i/>
      <sz val="12"/>
      <color rgb="FFC00000"/>
      <name val="Johnston ITC Std Light"/>
      <family val="3"/>
    </font>
    <font>
      <b/>
      <i/>
      <sz val="12"/>
      <color rgb="FFC00000"/>
      <name val="Johnston ITC Std Light"/>
      <family val="3"/>
    </font>
    <font>
      <b/>
      <i/>
      <sz val="11"/>
      <color rgb="FFC00000"/>
      <name val="Johnston ITC Std Light"/>
      <family val="3"/>
    </font>
    <font>
      <i/>
      <sz val="11"/>
      <color rgb="FFC00000"/>
      <name val="Johnston ITC Std Light"/>
      <family val="3"/>
    </font>
    <font>
      <b/>
      <i/>
      <sz val="12"/>
      <color rgb="FF225D94"/>
      <name val="Johnston ITC Std Light"/>
      <family val="3"/>
    </font>
    <font>
      <b/>
      <i/>
      <sz val="12"/>
      <name val="Johnston ITC Std Light"/>
      <family val="3"/>
    </font>
    <font>
      <sz val="12"/>
      <color rgb="FF000000"/>
      <name val="Johnston ITC Std Light"/>
      <family val="3"/>
    </font>
    <font>
      <sz val="9"/>
      <color indexed="81"/>
      <name val="Tahoma"/>
      <family val="2"/>
    </font>
    <font>
      <b/>
      <sz val="9"/>
      <color indexed="81"/>
      <name val="Tahoma"/>
      <family val="2"/>
    </font>
    <font>
      <sz val="14"/>
      <color indexed="8"/>
      <name val="Johnston ITC Std Light"/>
      <family val="3"/>
    </font>
    <font>
      <b/>
      <sz val="14"/>
      <color rgb="FFFF0000"/>
      <name val="Johnston ITC Std Light"/>
      <family val="3"/>
    </font>
    <font>
      <b/>
      <sz val="14"/>
      <color indexed="8"/>
      <name val="Johnston ITC Std Light"/>
      <family val="3"/>
    </font>
    <font>
      <sz val="14"/>
      <color rgb="FF0000FF"/>
      <name val="Johnston ITC Std Light"/>
      <family val="3"/>
    </font>
    <font>
      <b/>
      <sz val="14"/>
      <name val="Johnston ITC Std Light"/>
      <family val="3"/>
    </font>
    <font>
      <i/>
      <sz val="14"/>
      <color rgb="FFFF0000"/>
      <name val="Johnston ITC Std Light"/>
      <family val="3"/>
    </font>
    <font>
      <b/>
      <sz val="14"/>
      <color rgb="FF111926"/>
      <name val="Johnston ITC Std Light"/>
      <family val="3"/>
    </font>
    <font>
      <sz val="14"/>
      <color rgb="FF000000"/>
      <name val="Johnston ITC Std Light"/>
      <family val="3"/>
    </font>
    <font>
      <sz val="14"/>
      <color rgb="FFFF0000"/>
      <name val="Johnston ITC Std Light"/>
      <family val="3"/>
    </font>
    <font>
      <b/>
      <sz val="14"/>
      <color rgb="FF000000"/>
      <name val="Johnston ITC Std Light"/>
      <family val="3"/>
    </font>
    <font>
      <sz val="14"/>
      <name val="Johnston ITC Std Light"/>
      <family val="3"/>
    </font>
    <font>
      <sz val="14"/>
      <color theme="0" tint="-0.499984740745262"/>
      <name val="Johnston ITC Std Light"/>
      <family val="3"/>
    </font>
    <font>
      <b/>
      <sz val="14"/>
      <color indexed="63"/>
      <name val="Johnston ITC Std Light"/>
      <family val="3"/>
    </font>
    <font>
      <b/>
      <u/>
      <sz val="14"/>
      <color indexed="63"/>
      <name val="Johnston ITC Std Light"/>
      <family val="3"/>
    </font>
    <font>
      <sz val="14"/>
      <color indexed="63"/>
      <name val="Johnston ITC Std Light"/>
      <family val="3"/>
    </font>
    <font>
      <b/>
      <sz val="14"/>
      <color theme="1"/>
      <name val="Johnston ITC Std Light"/>
      <family val="3"/>
    </font>
    <font>
      <b/>
      <sz val="12"/>
      <color rgb="FF28558C"/>
      <name val="Johnston ITC Std Light"/>
      <family val="3"/>
    </font>
    <font>
      <sz val="12"/>
      <color rgb="FF28558C"/>
      <name val="Johnston ITC Std Light"/>
      <family val="3"/>
    </font>
    <font>
      <b/>
      <sz val="26"/>
      <color theme="4" tint="-0.249977111117893"/>
      <name val="Johnston ITC Std Light"/>
      <family val="3"/>
    </font>
    <font>
      <b/>
      <sz val="12"/>
      <color indexed="63"/>
      <name val="Johnston ITC Std Light"/>
      <family val="3"/>
    </font>
    <font>
      <b/>
      <sz val="11"/>
      <name val="Johnston ITC Std Light"/>
      <family val="3"/>
    </font>
    <font>
      <sz val="11"/>
      <color indexed="63"/>
      <name val="Johnston ITC Std Light"/>
      <family val="3"/>
    </font>
    <font>
      <b/>
      <sz val="11"/>
      <color indexed="8"/>
      <name val="Johnston ITC Std Light"/>
      <family val="3"/>
    </font>
    <font>
      <sz val="11"/>
      <color rgb="FF111926"/>
      <name val="Johnston ITC Std Light"/>
      <family val="3"/>
    </font>
    <font>
      <b/>
      <sz val="26"/>
      <color rgb="FF28558C"/>
      <name val="Johnston ITC Std Light"/>
      <family val="3"/>
    </font>
    <font>
      <sz val="12"/>
      <color indexed="63"/>
      <name val="Johnston ITC Std Light"/>
      <family val="3"/>
    </font>
    <font>
      <sz val="11"/>
      <color rgb="FFFF0000"/>
      <name val="Johnston ITC Std Light"/>
      <family val="3"/>
    </font>
    <font>
      <sz val="11"/>
      <color rgb="FF333333"/>
      <name val="Johnston ITC Std Light"/>
      <family val="3"/>
    </font>
    <font>
      <b/>
      <sz val="11"/>
      <color rgb="FF333333"/>
      <name val="Johnston ITC Std Light"/>
      <family val="3"/>
    </font>
    <font>
      <b/>
      <sz val="11"/>
      <color rgb="FF111926"/>
      <name val="Johnston ITC Std Light"/>
      <family val="3"/>
    </font>
    <font>
      <b/>
      <sz val="12"/>
      <color rgb="FFD8CD44"/>
      <name val="Johnston ITC Std Light"/>
      <family val="3"/>
    </font>
    <font>
      <sz val="26"/>
      <color rgb="FFD8CD44"/>
      <name val="Johnston ITC Std Light"/>
      <family val="3"/>
    </font>
    <font>
      <b/>
      <i/>
      <sz val="11"/>
      <name val="Johnston ITC Std Light"/>
      <family val="3"/>
    </font>
    <font>
      <sz val="26"/>
      <color rgb="FFA6E6FF"/>
      <name val="Johnston ITC Std Light"/>
      <family val="3"/>
    </font>
    <font>
      <b/>
      <sz val="11"/>
      <color indexed="63"/>
      <name val="Johnston ITC Std Light"/>
      <family val="3"/>
    </font>
    <font>
      <b/>
      <sz val="11"/>
      <color rgb="FF000000"/>
      <name val="Johnston ITC Std Light"/>
      <family val="3"/>
    </font>
    <font>
      <i/>
      <sz val="11"/>
      <color rgb="FF000000"/>
      <name val="Johnston ITC Std Light"/>
      <family val="3"/>
    </font>
    <font>
      <sz val="12"/>
      <color rgb="FF111926"/>
      <name val="Johnston ITC Std Light"/>
      <family val="3"/>
    </font>
    <font>
      <b/>
      <sz val="12"/>
      <color rgb="FF000000"/>
      <name val="Johnston ITC Std Light"/>
      <family val="3"/>
    </font>
    <font>
      <sz val="18"/>
      <color theme="4" tint="-0.249977111117893"/>
      <name val="Johnston ITC Std Light"/>
      <family val="3"/>
    </font>
    <font>
      <b/>
      <sz val="11"/>
      <color rgb="FF28558C"/>
      <name val="Johnston ITC Std Light"/>
      <family val="3"/>
    </font>
  </fonts>
  <fills count="20">
    <fill>
      <patternFill patternType="none"/>
    </fill>
    <fill>
      <patternFill patternType="gray125"/>
    </fill>
    <fill>
      <patternFill patternType="solid">
        <fgColor theme="3" tint="0.79998168889431442"/>
        <bgColor indexed="64"/>
      </patternFill>
    </fill>
    <fill>
      <patternFill patternType="solid">
        <fgColor rgb="FFFFDC6A"/>
        <bgColor indexed="64"/>
      </patternFill>
    </fill>
    <fill>
      <patternFill patternType="solid">
        <fgColor rgb="FFCFA2E5"/>
        <bgColor indexed="64"/>
      </patternFill>
    </fill>
    <fill>
      <patternFill patternType="solid">
        <fgColor rgb="FF98F2A5"/>
        <bgColor indexed="64"/>
      </patternFill>
    </fill>
    <fill>
      <patternFill patternType="solid">
        <fgColor rgb="FFF9FED2"/>
        <bgColor indexed="64"/>
      </patternFill>
    </fill>
    <fill>
      <patternFill patternType="solid">
        <fgColor rgb="FFA6E6FF"/>
        <bgColor indexed="64"/>
      </patternFill>
    </fill>
    <fill>
      <patternFill patternType="solid">
        <fgColor theme="9" tint="0.39997558519241921"/>
        <bgColor indexed="64"/>
      </patternFill>
    </fill>
    <fill>
      <patternFill patternType="solid">
        <fgColor rgb="FFCD8BFA"/>
        <bgColor indexed="64"/>
      </patternFill>
    </fill>
    <fill>
      <patternFill patternType="solid">
        <fgColor rgb="FFFF71AC"/>
        <bgColor indexed="64"/>
      </patternFill>
    </fill>
    <fill>
      <patternFill patternType="solid">
        <fgColor theme="6" tint="0.59999389629810485"/>
        <bgColor indexed="64"/>
      </patternFill>
    </fill>
    <fill>
      <patternFill patternType="solid">
        <fgColor theme="6" tint="0.59996337778862885"/>
        <bgColor indexed="64"/>
      </patternFill>
    </fill>
    <fill>
      <patternFill patternType="solid">
        <fgColor rgb="FFD9D9D9"/>
        <bgColor indexed="64"/>
      </patternFill>
    </fill>
    <fill>
      <patternFill patternType="solid">
        <fgColor theme="0" tint="-0.14996795556505021"/>
        <bgColor indexed="64"/>
      </patternFill>
    </fill>
    <fill>
      <patternFill patternType="solid">
        <fgColor rgb="FFFABF8F"/>
        <bgColor indexed="64"/>
      </patternFill>
    </fill>
    <fill>
      <patternFill patternType="solid">
        <fgColor theme="0" tint="-0.499984740745262"/>
        <bgColor indexed="64"/>
      </patternFill>
    </fill>
    <fill>
      <patternFill patternType="solid">
        <fgColor theme="4" tint="0.59996337778862885"/>
        <bgColor indexed="64"/>
      </patternFill>
    </fill>
    <fill>
      <patternFill patternType="solid">
        <fgColor rgb="FFD8E4BC"/>
        <bgColor rgb="FF000000"/>
      </patternFill>
    </fill>
    <fill>
      <patternFill patternType="solid">
        <fgColor theme="6" tint="0.3999450666829432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435">
    <xf numFmtId="0" fontId="0" fillId="0" borderId="0" xfId="0"/>
    <xf numFmtId="0" fontId="5" fillId="0" borderId="1" xfId="0" applyFont="1" applyBorder="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12" fillId="0" borderId="0" xfId="0" applyFont="1" applyAlignment="1">
      <alignment horizontal="left" vertical="center"/>
    </xf>
    <xf numFmtId="0" fontId="13" fillId="0" borderId="0" xfId="0" applyFont="1" applyAlignment="1">
      <alignment horizontal="left" vertical="center"/>
    </xf>
    <xf numFmtId="0" fontId="11" fillId="0" borderId="0" xfId="0" applyFont="1" applyAlignment="1" applyProtection="1">
      <alignment vertical="center"/>
      <protection locked="0"/>
    </xf>
    <xf numFmtId="0" fontId="11" fillId="0" borderId="1" xfId="0" applyFont="1" applyBorder="1" applyAlignment="1" applyProtection="1">
      <alignment vertical="center"/>
      <protection locked="0"/>
    </xf>
    <xf numFmtId="0" fontId="14" fillId="0" borderId="0" xfId="0" applyFont="1" applyAlignment="1">
      <alignment horizontal="left" vertical="center"/>
    </xf>
    <xf numFmtId="0" fontId="8" fillId="0" borderId="0" xfId="0" applyFont="1" applyAlignment="1">
      <alignment vertical="center" wrapText="1"/>
    </xf>
    <xf numFmtId="49" fontId="16" fillId="0" borderId="0" xfId="0" applyNumberFormat="1" applyFont="1" applyAlignment="1" applyProtection="1">
      <alignment horizontal="left" vertical="center"/>
      <protection locked="0"/>
    </xf>
    <xf numFmtId="0" fontId="17" fillId="0" borderId="0" xfId="0" applyFont="1" applyAlignment="1">
      <alignment vertical="center" wrapText="1"/>
    </xf>
    <xf numFmtId="0" fontId="6" fillId="11" borderId="1"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10" fillId="12" borderId="1" xfId="0" applyFont="1" applyFill="1" applyBorder="1" applyAlignment="1" applyProtection="1">
      <alignment horizontal="center" vertical="center" wrapText="1"/>
      <protection locked="0"/>
    </xf>
    <xf numFmtId="0" fontId="5" fillId="12" borderId="1" xfId="0" applyFont="1" applyFill="1" applyBorder="1" applyAlignment="1" applyProtection="1">
      <alignment horizontal="center" vertical="center"/>
      <protection locked="0"/>
    </xf>
    <xf numFmtId="0" fontId="18" fillId="0" borderId="0" xfId="0" applyFont="1" applyAlignment="1">
      <alignment horizontal="left" vertical="center"/>
    </xf>
    <xf numFmtId="49" fontId="19" fillId="0" borderId="0" xfId="0" applyNumberFormat="1" applyFont="1" applyAlignment="1" applyProtection="1">
      <alignment horizontal="left" vertical="center"/>
      <protection locked="0"/>
    </xf>
    <xf numFmtId="0" fontId="20" fillId="0" borderId="1" xfId="0" applyFont="1" applyBorder="1" applyAlignment="1">
      <alignment horizontal="left" vertical="center" wrapText="1"/>
    </xf>
    <xf numFmtId="0" fontId="21"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6" fillId="0" borderId="0" xfId="0" applyFont="1" applyAlignment="1">
      <alignment vertical="center"/>
    </xf>
    <xf numFmtId="0" fontId="22" fillId="0" borderId="1" xfId="0" applyFont="1" applyBorder="1" applyAlignment="1">
      <alignment horizontal="right" vertical="center" wrapText="1"/>
    </xf>
    <xf numFmtId="0" fontId="10" fillId="12" borderId="1" xfId="0" applyFont="1" applyFill="1" applyBorder="1" applyAlignment="1">
      <alignment horizontal="left" vertical="center" wrapText="1"/>
    </xf>
    <xf numFmtId="0" fontId="9" fillId="0" borderId="1" xfId="0" applyFont="1" applyBorder="1" applyAlignment="1" applyProtection="1">
      <alignment horizontal="justify" vertical="center" wrapText="1"/>
      <protection locked="0"/>
    </xf>
    <xf numFmtId="0" fontId="23" fillId="0" borderId="1" xfId="0" applyFont="1" applyBorder="1" applyAlignment="1" applyProtection="1">
      <alignment horizontal="justify" vertical="center" wrapText="1"/>
      <protection locked="0"/>
    </xf>
    <xf numFmtId="0" fontId="22" fillId="0" borderId="0" xfId="0" applyFont="1" applyAlignment="1">
      <alignment horizontal="right" vertical="center" wrapText="1"/>
    </xf>
    <xf numFmtId="0" fontId="10" fillId="0" borderId="0" xfId="0" applyFont="1" applyAlignment="1">
      <alignment horizontal="left" vertical="center" wrapText="1"/>
    </xf>
    <xf numFmtId="0" fontId="23" fillId="0" borderId="0" xfId="0" applyFont="1" applyAlignment="1" applyProtection="1">
      <alignment horizontal="justify" vertical="center" wrapText="1"/>
      <protection locked="0"/>
    </xf>
    <xf numFmtId="49" fontId="16" fillId="0" borderId="0" xfId="0" applyNumberFormat="1" applyFont="1" applyAlignment="1">
      <alignment horizontal="left" vertical="center"/>
    </xf>
    <xf numFmtId="0" fontId="10" fillId="0" borderId="1" xfId="0" applyFont="1" applyBorder="1" applyAlignment="1">
      <alignment vertical="center"/>
    </xf>
    <xf numFmtId="0" fontId="10" fillId="0" borderId="1" xfId="0" applyFont="1" applyBorder="1" applyAlignment="1">
      <alignment horizontal="center" vertical="center"/>
    </xf>
    <xf numFmtId="0" fontId="10" fillId="12"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0" fontId="5" fillId="0" borderId="1" xfId="0" applyFont="1" applyBorder="1" applyAlignment="1">
      <alignment horizontal="left" vertical="center"/>
    </xf>
    <xf numFmtId="0" fontId="7" fillId="0" borderId="0" xfId="0" applyFont="1" applyAlignment="1">
      <alignment horizontal="left" vertical="center" wrapText="1"/>
    </xf>
    <xf numFmtId="0" fontId="5" fillId="12" borderId="1" xfId="0" applyFont="1" applyFill="1" applyBorder="1" applyAlignment="1">
      <alignment horizontal="center" vertical="center"/>
    </xf>
    <xf numFmtId="0" fontId="27" fillId="0" borderId="0" xfId="0" applyFont="1" applyAlignment="1" applyProtection="1">
      <alignment vertical="center"/>
      <protection locked="0"/>
    </xf>
    <xf numFmtId="0" fontId="28" fillId="0" borderId="0" xfId="0" applyFont="1" applyAlignment="1" applyProtection="1">
      <alignment vertical="center"/>
      <protection locked="0"/>
    </xf>
    <xf numFmtId="0" fontId="29" fillId="0" borderId="0" xfId="0" applyFont="1" applyAlignment="1" applyProtection="1">
      <alignment horizontal="center" vertical="top"/>
      <protection locked="0"/>
    </xf>
    <xf numFmtId="0" fontId="29" fillId="0" borderId="0" xfId="0" applyFont="1" applyAlignment="1" applyProtection="1">
      <alignment vertical="center"/>
      <protection locked="0"/>
    </xf>
    <xf numFmtId="0" fontId="27" fillId="0" borderId="0" xfId="0" applyFont="1" applyAlignment="1">
      <alignment vertical="center"/>
    </xf>
    <xf numFmtId="0" fontId="31" fillId="0" borderId="0" xfId="0" applyFont="1" applyAlignment="1" applyProtection="1">
      <alignment vertical="center"/>
      <protection locked="0"/>
    </xf>
    <xf numFmtId="0" fontId="27" fillId="14" borderId="1" xfId="0" applyFont="1" applyFill="1" applyBorder="1" applyAlignment="1" applyProtection="1">
      <alignment vertical="center"/>
      <protection locked="0"/>
    </xf>
    <xf numFmtId="0" fontId="29" fillId="14" borderId="1" xfId="0" applyFont="1" applyFill="1" applyBorder="1" applyAlignment="1" applyProtection="1">
      <alignment horizontal="center" vertical="top"/>
      <protection locked="0"/>
    </xf>
    <xf numFmtId="0" fontId="32" fillId="11" borderId="1" xfId="0" applyFont="1" applyFill="1" applyBorder="1" applyAlignment="1" applyProtection="1">
      <alignment vertical="center"/>
      <protection locked="0"/>
    </xf>
    <xf numFmtId="0" fontId="33" fillId="0" borderId="0" xfId="0" applyFont="1" applyAlignment="1">
      <alignment horizontal="center" vertical="center"/>
    </xf>
    <xf numFmtId="0" fontId="33" fillId="0" borderId="0" xfId="0" applyFont="1" applyAlignment="1">
      <alignment horizontal="center" vertical="top"/>
    </xf>
    <xf numFmtId="0" fontId="27" fillId="13" borderId="1" xfId="0" applyFont="1" applyFill="1" applyBorder="1" applyAlignment="1">
      <alignment horizontal="left" vertical="center" wrapText="1"/>
    </xf>
    <xf numFmtId="0" fontId="29" fillId="13" borderId="1" xfId="0" applyFont="1" applyFill="1" applyBorder="1" applyAlignment="1">
      <alignment horizontal="center" vertical="top" wrapText="1"/>
    </xf>
    <xf numFmtId="0" fontId="32" fillId="11" borderId="1" xfId="0" applyFont="1" applyFill="1" applyBorder="1" applyAlignment="1">
      <alignment horizontal="justify" vertical="center" wrapText="1"/>
    </xf>
    <xf numFmtId="0" fontId="27" fillId="13" borderId="1" xfId="0" applyFont="1" applyFill="1" applyBorder="1" applyAlignment="1">
      <alignment horizontal="justify" vertical="center" wrapText="1"/>
    </xf>
    <xf numFmtId="0" fontId="34" fillId="0" borderId="0" xfId="0" applyFont="1" applyAlignment="1" applyProtection="1">
      <alignment vertical="center" wrapText="1"/>
      <protection locked="0"/>
    </xf>
    <xf numFmtId="0" fontId="27" fillId="0" borderId="0" xfId="0" applyFont="1" applyAlignment="1" applyProtection="1">
      <alignment vertical="center" wrapText="1"/>
      <protection locked="0"/>
    </xf>
    <xf numFmtId="0" fontId="34" fillId="0" borderId="0" xfId="0" applyFont="1" applyAlignment="1">
      <alignment horizontal="justify" vertical="center"/>
    </xf>
    <xf numFmtId="0" fontId="27" fillId="0" borderId="0" xfId="0" applyFont="1" applyAlignment="1">
      <alignment horizontal="justify" vertical="center"/>
    </xf>
    <xf numFmtId="0" fontId="27" fillId="0" borderId="0" xfId="0" applyFont="1" applyAlignment="1">
      <alignment horizontal="left" vertical="center" wrapText="1"/>
    </xf>
    <xf numFmtId="0" fontId="37" fillId="0" borderId="0" xfId="0" applyFont="1" applyAlignment="1">
      <alignment vertical="center" wrapText="1"/>
    </xf>
    <xf numFmtId="0" fontId="27" fillId="0" borderId="0" xfId="0" applyFont="1" applyAlignment="1">
      <alignment horizontal="justify" vertical="center" wrapText="1"/>
    </xf>
    <xf numFmtId="0" fontId="27" fillId="11" borderId="1" xfId="0" applyFont="1" applyFill="1" applyBorder="1" applyAlignment="1" applyProtection="1">
      <alignment vertical="center"/>
      <protection locked="0"/>
    </xf>
    <xf numFmtId="0" fontId="38" fillId="16" borderId="1" xfId="0" applyFont="1" applyFill="1" applyBorder="1" applyAlignment="1" applyProtection="1">
      <alignment vertical="center"/>
      <protection locked="0"/>
    </xf>
    <xf numFmtId="0" fontId="37" fillId="0" borderId="0" xfId="0" applyFont="1" applyAlignment="1" applyProtection="1">
      <alignment vertical="center" wrapText="1"/>
      <protection locked="0"/>
    </xf>
    <xf numFmtId="0" fontId="39" fillId="0" borderId="0" xfId="0" applyFont="1" applyAlignment="1">
      <alignment vertical="center"/>
    </xf>
    <xf numFmtId="0" fontId="39" fillId="0" borderId="0" xfId="0" applyFont="1" applyAlignment="1">
      <alignment horizontal="center" vertical="top"/>
    </xf>
    <xf numFmtId="0" fontId="27" fillId="0" borderId="0" xfId="0" applyFont="1" applyAlignment="1" applyProtection="1">
      <alignment horizontal="right" vertical="center"/>
      <protection locked="0"/>
    </xf>
    <xf numFmtId="0" fontId="39" fillId="0" borderId="0" xfId="0" applyFont="1" applyAlignment="1">
      <alignment horizontal="center" vertical="top" wrapText="1"/>
    </xf>
    <xf numFmtId="0" fontId="40"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vertical="center"/>
    </xf>
    <xf numFmtId="0" fontId="29" fillId="0" borderId="0" xfId="0" applyFont="1" applyAlignment="1">
      <alignment horizontal="center" vertical="top"/>
    </xf>
    <xf numFmtId="0" fontId="29" fillId="0" borderId="0" xfId="0" applyFont="1" applyAlignment="1">
      <alignment vertical="center"/>
    </xf>
    <xf numFmtId="1" fontId="42" fillId="0" borderId="0" xfId="0" applyNumberFormat="1" applyFont="1" applyAlignment="1">
      <alignment horizontal="right" vertical="center"/>
    </xf>
    <xf numFmtId="0" fontId="35" fillId="0" borderId="0" xfId="0" applyFont="1" applyAlignment="1" applyProtection="1">
      <alignment vertical="center"/>
      <protection locked="0"/>
    </xf>
    <xf numFmtId="49" fontId="41" fillId="0" borderId="0" xfId="0" applyNumberFormat="1" applyFont="1" applyAlignment="1">
      <alignment horizontal="left" vertical="center" wrapText="1"/>
    </xf>
    <xf numFmtId="49" fontId="39" fillId="0" borderId="0" xfId="0" applyNumberFormat="1" applyFont="1" applyAlignment="1">
      <alignment horizontal="center" vertical="top" wrapText="1"/>
    </xf>
    <xf numFmtId="0" fontId="35" fillId="0" borderId="0" xfId="0" applyFont="1" applyAlignment="1">
      <alignment vertical="center"/>
    </xf>
    <xf numFmtId="49" fontId="39" fillId="0" borderId="0" xfId="0" applyNumberFormat="1" applyFont="1" applyAlignment="1">
      <alignment horizontal="left" vertical="center" wrapText="1"/>
    </xf>
    <xf numFmtId="49" fontId="39" fillId="0" borderId="0" xfId="0" applyNumberFormat="1" applyFont="1" applyAlignment="1">
      <alignment horizontal="left" vertical="top" wrapText="1"/>
    </xf>
    <xf numFmtId="0" fontId="41" fillId="0" borderId="0" xfId="0" applyFont="1" applyAlignment="1">
      <alignment vertical="center" wrapText="1"/>
    </xf>
    <xf numFmtId="0" fontId="36" fillId="0" borderId="0" xfId="0" applyFont="1" applyAlignment="1">
      <alignment vertical="center"/>
    </xf>
    <xf numFmtId="1" fontId="29" fillId="0" borderId="0" xfId="0" applyNumberFormat="1" applyFont="1" applyAlignment="1">
      <alignment horizontal="right" vertical="center"/>
    </xf>
    <xf numFmtId="49" fontId="27" fillId="0" borderId="0" xfId="0" applyNumberFormat="1" applyFont="1" applyAlignment="1" applyProtection="1">
      <alignment vertical="center"/>
      <protection locked="0"/>
    </xf>
    <xf numFmtId="1" fontId="27" fillId="0" borderId="0" xfId="0" applyNumberFormat="1" applyFont="1" applyAlignment="1">
      <alignment horizontal="right" vertical="center"/>
    </xf>
    <xf numFmtId="1" fontId="27" fillId="0" borderId="0" xfId="0" applyNumberFormat="1" applyFont="1" applyAlignment="1" applyProtection="1">
      <alignment horizontal="right" vertical="center"/>
      <protection locked="0"/>
    </xf>
    <xf numFmtId="0" fontId="29" fillId="0" borderId="0" xfId="0" applyFont="1" applyAlignment="1" applyProtection="1">
      <alignment horizontal="right" vertical="center"/>
      <protection locked="0"/>
    </xf>
    <xf numFmtId="0" fontId="43" fillId="0" borderId="0" xfId="0" applyFont="1" applyAlignment="1">
      <alignment horizontal="left" vertical="center"/>
    </xf>
    <xf numFmtId="0" fontId="5" fillId="0" borderId="0" xfId="0" applyFont="1" applyAlignment="1">
      <alignment vertical="center" wrapText="1"/>
    </xf>
    <xf numFmtId="0" fontId="44" fillId="0" borderId="0" xfId="0" applyFont="1" applyAlignment="1">
      <alignment horizontal="left" vertical="center"/>
    </xf>
    <xf numFmtId="0" fontId="45" fillId="0" borderId="0" xfId="0" applyFont="1" applyAlignment="1">
      <alignment vertical="center"/>
    </xf>
    <xf numFmtId="0" fontId="6" fillId="0" borderId="0" xfId="0" applyFont="1" applyAlignment="1">
      <alignment vertical="center" wrapText="1"/>
    </xf>
    <xf numFmtId="0" fontId="7" fillId="0" borderId="0" xfId="0" applyFont="1" applyAlignment="1">
      <alignment vertical="center" wrapText="1"/>
    </xf>
    <xf numFmtId="0" fontId="5" fillId="0" borderId="0" xfId="0" applyFont="1" applyAlignment="1" applyProtection="1">
      <alignment vertical="center"/>
      <protection locked="0"/>
    </xf>
    <xf numFmtId="0" fontId="8" fillId="2" borderId="1" xfId="0" applyFont="1" applyFill="1" applyBorder="1" applyAlignment="1">
      <alignment horizontal="center" vertical="center" wrapText="1"/>
    </xf>
    <xf numFmtId="0" fontId="5" fillId="2"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46" fillId="0" borderId="8" xfId="0" applyFont="1" applyBorder="1" applyAlignment="1">
      <alignment vertical="center" wrapText="1"/>
    </xf>
    <xf numFmtId="0" fontId="5" fillId="0" borderId="8" xfId="0" applyFont="1" applyBorder="1" applyAlignment="1">
      <alignment vertical="center"/>
    </xf>
    <xf numFmtId="0" fontId="5" fillId="0" borderId="8" xfId="0" applyFont="1" applyBorder="1" applyAlignment="1">
      <alignment horizontal="center" vertical="center"/>
    </xf>
    <xf numFmtId="0" fontId="5" fillId="0" borderId="6" xfId="0" applyFont="1" applyBorder="1" applyAlignment="1">
      <alignment horizontal="center" vertical="center"/>
    </xf>
    <xf numFmtId="0" fontId="9" fillId="0" borderId="1" xfId="0" applyFont="1" applyBorder="1" applyAlignment="1" applyProtection="1">
      <alignment vertical="center" wrapText="1"/>
      <protection locked="0"/>
    </xf>
    <xf numFmtId="0" fontId="9" fillId="0" borderId="1" xfId="0" applyFont="1" applyBorder="1" applyAlignment="1">
      <alignment horizontal="left" vertical="center" wrapText="1"/>
    </xf>
    <xf numFmtId="0" fontId="47" fillId="0" borderId="1" xfId="0" applyFont="1" applyBorder="1" applyAlignment="1">
      <alignment horizontal="left" vertical="center" wrapText="1"/>
    </xf>
    <xf numFmtId="0" fontId="9" fillId="0" borderId="1" xfId="0" applyFont="1" applyBorder="1" applyAlignment="1">
      <alignment vertical="center" wrapText="1"/>
    </xf>
    <xf numFmtId="0" fontId="9" fillId="11" borderId="1" xfId="0" applyFont="1" applyFill="1" applyBorder="1" applyAlignment="1" applyProtection="1">
      <alignment vertical="center" wrapText="1"/>
      <protection locked="0"/>
    </xf>
    <xf numFmtId="0" fontId="9" fillId="11" borderId="1" xfId="0" applyFont="1" applyFill="1" applyBorder="1" applyAlignment="1" applyProtection="1">
      <alignment horizontal="center" vertical="center" wrapText="1"/>
      <protection locked="0"/>
    </xf>
    <xf numFmtId="0" fontId="9" fillId="2" borderId="1" xfId="0" applyFont="1" applyFill="1" applyBorder="1" applyAlignment="1">
      <alignment horizontal="center" vertical="center" wrapText="1"/>
    </xf>
    <xf numFmtId="0" fontId="9" fillId="0" borderId="1" xfId="0" applyFont="1" applyBorder="1" applyAlignment="1">
      <alignment vertical="center"/>
    </xf>
    <xf numFmtId="0" fontId="5" fillId="0" borderId="1" xfId="0" applyFont="1" applyBorder="1" applyAlignment="1" applyProtection="1">
      <alignment vertical="center"/>
      <protection locked="0"/>
    </xf>
    <xf numFmtId="0" fontId="48" fillId="0" borderId="1" xfId="0" applyFont="1" applyBorder="1" applyAlignment="1">
      <alignment horizontal="left" vertical="center" wrapText="1"/>
    </xf>
    <xf numFmtId="0" fontId="49" fillId="0" borderId="1" xfId="0" applyFont="1" applyBorder="1" applyAlignment="1">
      <alignment horizontal="left" vertical="center" wrapText="1"/>
    </xf>
    <xf numFmtId="0" fontId="10" fillId="0" borderId="1" xfId="0" applyFont="1" applyBorder="1" applyAlignment="1">
      <alignment vertical="center" wrapText="1"/>
    </xf>
    <xf numFmtId="0" fontId="50" fillId="11" borderId="1" xfId="0" applyFont="1" applyFill="1" applyBorder="1" applyAlignment="1" applyProtection="1">
      <alignment vertical="center" wrapText="1"/>
      <protection locked="0"/>
    </xf>
    <xf numFmtId="0" fontId="50" fillId="11" borderId="1" xfId="0" applyFont="1" applyFill="1" applyBorder="1" applyAlignment="1" applyProtection="1">
      <alignment horizontal="center" vertical="center" wrapText="1"/>
      <protection locked="0"/>
    </xf>
    <xf numFmtId="0" fontId="50" fillId="2" borderId="1" xfId="0" applyFont="1" applyFill="1" applyBorder="1" applyAlignment="1">
      <alignment horizontal="center" vertical="center" wrapText="1"/>
    </xf>
    <xf numFmtId="0" fontId="11" fillId="0" borderId="1" xfId="0" applyFont="1" applyBorder="1" applyAlignment="1">
      <alignment vertical="center"/>
    </xf>
    <xf numFmtId="0" fontId="5" fillId="0" borderId="1" xfId="0" applyFont="1" applyBorder="1" applyAlignment="1">
      <alignment horizontal="left" vertical="center" wrapText="1"/>
    </xf>
    <xf numFmtId="0" fontId="5" fillId="11" borderId="1" xfId="0" applyFont="1" applyFill="1" applyBorder="1" applyAlignment="1">
      <alignment vertical="center" wrapText="1"/>
    </xf>
    <xf numFmtId="0" fontId="5" fillId="11" borderId="1" xfId="0" applyFont="1" applyFill="1" applyBorder="1" applyAlignment="1">
      <alignment horizontal="center" vertical="center"/>
    </xf>
    <xf numFmtId="0" fontId="50" fillId="0" borderId="0" xfId="0" applyFont="1" applyAlignment="1" applyProtection="1">
      <alignment horizontal="center" vertical="center" wrapText="1"/>
      <protection locked="0"/>
    </xf>
    <xf numFmtId="0" fontId="5" fillId="0" borderId="1" xfId="0" applyFont="1" applyBorder="1" applyAlignment="1">
      <alignment vertical="center" wrapText="1"/>
    </xf>
    <xf numFmtId="1" fontId="5" fillId="2" borderId="1" xfId="0" applyNumberFormat="1" applyFont="1" applyFill="1" applyBorder="1" applyAlignment="1">
      <alignment horizontal="center" vertical="center"/>
    </xf>
    <xf numFmtId="0" fontId="5" fillId="17" borderId="1" xfId="0" applyFont="1" applyFill="1" applyBorder="1" applyAlignment="1">
      <alignment horizontal="center" vertical="center"/>
    </xf>
    <xf numFmtId="0" fontId="7" fillId="0" borderId="0" xfId="0" applyFont="1" applyAlignment="1">
      <alignment horizontal="center" vertical="center" wrapText="1"/>
    </xf>
    <xf numFmtId="0" fontId="51" fillId="0" borderId="0" xfId="0" applyFont="1" applyAlignment="1">
      <alignment horizontal="left" vertical="center" wrapText="1"/>
    </xf>
    <xf numFmtId="0" fontId="46" fillId="0" borderId="0" xfId="0" applyFont="1" applyAlignment="1">
      <alignment vertical="center"/>
    </xf>
    <xf numFmtId="0" fontId="5" fillId="0" borderId="0" xfId="0" applyFont="1" applyAlignment="1" applyProtection="1">
      <alignment vertical="center" wrapText="1"/>
      <protection locked="0"/>
    </xf>
    <xf numFmtId="0" fontId="52" fillId="3" borderId="1" xfId="0" applyFont="1" applyFill="1" applyBorder="1" applyAlignment="1">
      <alignment horizontal="center" vertical="center" wrapText="1"/>
    </xf>
    <xf numFmtId="0" fontId="5" fillId="3" borderId="1" xfId="0" applyFont="1" applyFill="1" applyBorder="1" applyAlignment="1" applyProtection="1">
      <alignment horizontal="center" vertical="center" wrapText="1"/>
      <protection locked="0"/>
    </xf>
    <xf numFmtId="0" fontId="5"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46" fillId="0" borderId="5" xfId="0" applyFont="1" applyBorder="1" applyAlignment="1">
      <alignment vertical="center"/>
    </xf>
    <xf numFmtId="0" fontId="5" fillId="0" borderId="3" xfId="0" applyFont="1" applyBorder="1" applyAlignment="1" applyProtection="1">
      <alignment horizontal="center" vertical="center" wrapText="1"/>
      <protection locked="0"/>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xf>
    <xf numFmtId="0" fontId="9" fillId="3" borderId="1" xfId="0" applyFont="1" applyFill="1" applyBorder="1" applyAlignment="1">
      <alignment horizontal="center" vertical="center"/>
    </xf>
    <xf numFmtId="0" fontId="10" fillId="3" borderId="1" xfId="0" applyFont="1" applyFill="1" applyBorder="1" applyAlignment="1">
      <alignment horizontal="center" vertical="center"/>
    </xf>
    <xf numFmtId="0" fontId="10" fillId="11" borderId="1" xfId="0" applyFont="1" applyFill="1" applyBorder="1" applyAlignment="1" applyProtection="1">
      <alignment vertical="center" wrapText="1"/>
      <protection locked="0"/>
    </xf>
    <xf numFmtId="0" fontId="10" fillId="11" borderId="1" xfId="0" applyFont="1" applyFill="1" applyBorder="1" applyAlignment="1" applyProtection="1">
      <alignment horizontal="center" vertical="center" wrapText="1"/>
      <protection locked="0"/>
    </xf>
    <xf numFmtId="0" fontId="10" fillId="0" borderId="1" xfId="0" applyFont="1" applyBorder="1" applyAlignment="1">
      <alignment horizontal="left" vertical="center" wrapText="1"/>
    </xf>
    <xf numFmtId="1" fontId="5" fillId="3" borderId="1" xfId="0" applyNumberFormat="1" applyFont="1" applyFill="1" applyBorder="1" applyAlignment="1">
      <alignment vertical="center"/>
    </xf>
    <xf numFmtId="0" fontId="5" fillId="3" borderId="1" xfId="0" applyFont="1" applyFill="1" applyBorder="1" applyAlignment="1">
      <alignment vertical="center"/>
    </xf>
    <xf numFmtId="0" fontId="51" fillId="0" borderId="0" xfId="0" applyFont="1" applyAlignment="1">
      <alignment horizontal="left" vertical="center"/>
    </xf>
    <xf numFmtId="0" fontId="46" fillId="4" borderId="3" xfId="0" applyFont="1" applyFill="1" applyBorder="1" applyAlignment="1">
      <alignment vertical="center" wrapText="1"/>
    </xf>
    <xf numFmtId="0" fontId="5" fillId="4" borderId="3" xfId="0" applyFont="1" applyFill="1" applyBorder="1" applyAlignment="1" applyProtection="1">
      <alignment horizontal="center" vertical="center"/>
      <protection locked="0"/>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0" borderId="5" xfId="0" applyFont="1" applyBorder="1" applyAlignment="1" applyProtection="1">
      <alignment horizontal="center" vertical="center"/>
      <protection locked="0"/>
    </xf>
    <xf numFmtId="0" fontId="9" fillId="4" borderId="1" xfId="0" applyFont="1" applyFill="1" applyBorder="1" applyAlignment="1">
      <alignment horizontal="center" vertical="center" wrapText="1"/>
    </xf>
    <xf numFmtId="0" fontId="47" fillId="0" borderId="1" xfId="0" applyFont="1" applyBorder="1" applyAlignment="1">
      <alignment vertical="center" wrapText="1"/>
    </xf>
    <xf numFmtId="0" fontId="9" fillId="0" borderId="1" xfId="0" applyFont="1" applyBorder="1" applyAlignment="1" applyProtection="1">
      <alignment horizontal="left" vertical="center" wrapText="1"/>
      <protection locked="0"/>
    </xf>
    <xf numFmtId="0" fontId="11" fillId="0" borderId="1" xfId="0" applyFont="1" applyBorder="1" applyAlignment="1" applyProtection="1">
      <alignment vertical="center" wrapText="1"/>
      <protection locked="0"/>
    </xf>
    <xf numFmtId="0" fontId="9" fillId="11" borderId="1" xfId="0" applyFont="1" applyFill="1" applyBorder="1" applyAlignment="1" applyProtection="1">
      <alignment horizontal="left" vertical="center" wrapText="1"/>
      <protection locked="0"/>
    </xf>
    <xf numFmtId="0" fontId="5" fillId="0" borderId="2" xfId="0" applyFont="1" applyBorder="1" applyAlignment="1">
      <alignment vertical="center"/>
    </xf>
    <xf numFmtId="0" fontId="10" fillId="11" borderId="2" xfId="0" applyFont="1" applyFill="1" applyBorder="1" applyAlignment="1" applyProtection="1">
      <alignment horizontal="left" vertical="center" wrapText="1"/>
      <protection locked="0"/>
    </xf>
    <xf numFmtId="0" fontId="50" fillId="11" borderId="2" xfId="0" applyFont="1" applyFill="1" applyBorder="1" applyAlignment="1" applyProtection="1">
      <alignment horizontal="center" vertical="center" wrapText="1"/>
      <protection locked="0"/>
    </xf>
    <xf numFmtId="0" fontId="50" fillId="4" borderId="2" xfId="0" applyFont="1" applyFill="1" applyBorder="1" applyAlignment="1">
      <alignment horizontal="center" vertical="center" wrapText="1"/>
    </xf>
    <xf numFmtId="0" fontId="5" fillId="0" borderId="2" xfId="0" applyFont="1" applyBorder="1" applyAlignment="1">
      <alignment horizontal="left" vertical="center"/>
    </xf>
    <xf numFmtId="0" fontId="10" fillId="11" borderId="1" xfId="0" applyFont="1" applyFill="1" applyBorder="1" applyAlignment="1" applyProtection="1">
      <alignment horizontal="left" vertical="center" wrapText="1"/>
      <protection locked="0"/>
    </xf>
    <xf numFmtId="0" fontId="50" fillId="4" borderId="1" xfId="0" applyFont="1" applyFill="1" applyBorder="1" applyAlignment="1">
      <alignment horizontal="center" vertical="center" wrapText="1"/>
    </xf>
    <xf numFmtId="1" fontId="5" fillId="4" borderId="1" xfId="0" applyNumberFormat="1" applyFont="1" applyFill="1" applyBorder="1" applyAlignment="1">
      <alignment vertical="center"/>
    </xf>
    <xf numFmtId="0" fontId="5" fillId="4" borderId="1" xfId="0" applyFont="1" applyFill="1" applyBorder="1" applyAlignment="1">
      <alignment vertical="center"/>
    </xf>
    <xf numFmtId="0" fontId="54" fillId="0" borderId="0" xfId="0" applyFont="1" applyAlignment="1">
      <alignment vertical="center" wrapText="1"/>
    </xf>
    <xf numFmtId="0" fontId="46" fillId="5" borderId="3" xfId="0" applyFont="1" applyFill="1" applyBorder="1" applyAlignment="1">
      <alignment horizontal="center" vertical="center" wrapText="1"/>
    </xf>
    <xf numFmtId="0" fontId="5" fillId="5" borderId="3" xfId="0" applyFont="1" applyFill="1" applyBorder="1" applyAlignment="1" applyProtection="1">
      <alignment horizontal="center" vertical="center"/>
      <protection locked="0"/>
    </xf>
    <xf numFmtId="0" fontId="5" fillId="5" borderId="6" xfId="0" applyFont="1" applyFill="1" applyBorder="1" applyAlignment="1">
      <alignment horizontal="center" vertical="center"/>
    </xf>
    <xf numFmtId="0" fontId="5" fillId="5" borderId="1" xfId="0" applyFont="1" applyFill="1" applyBorder="1" applyAlignment="1">
      <alignment horizontal="center" vertical="center" wrapText="1"/>
    </xf>
    <xf numFmtId="0" fontId="5" fillId="5"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48" fillId="0" borderId="2" xfId="0" applyFont="1" applyBorder="1" applyAlignment="1">
      <alignment horizontal="left" vertical="center" wrapText="1"/>
    </xf>
    <xf numFmtId="0" fontId="50" fillId="0" borderId="2" xfId="0" applyFont="1" applyBorder="1" applyAlignment="1">
      <alignment vertical="center" wrapText="1"/>
    </xf>
    <xf numFmtId="0" fontId="50" fillId="11" borderId="2" xfId="0" applyFont="1" applyFill="1" applyBorder="1" applyAlignment="1" applyProtection="1">
      <alignment vertical="center" wrapText="1"/>
      <protection locked="0"/>
    </xf>
    <xf numFmtId="0" fontId="50" fillId="5" borderId="2" xfId="0" applyFont="1" applyFill="1" applyBorder="1" applyAlignment="1">
      <alignment horizontal="center" vertical="center" wrapText="1"/>
    </xf>
    <xf numFmtId="0" fontId="11" fillId="0" borderId="0" xfId="0" applyFont="1" applyAlignment="1">
      <alignment vertical="center"/>
    </xf>
    <xf numFmtId="0" fontId="50" fillId="0" borderId="1" xfId="0" applyFont="1" applyBorder="1" applyAlignment="1">
      <alignment vertical="center" wrapText="1"/>
    </xf>
    <xf numFmtId="0" fontId="50" fillId="5" borderId="1" xfId="0" applyFont="1" applyFill="1" applyBorder="1" applyAlignment="1">
      <alignment horizontal="center" vertical="center" wrapText="1"/>
    </xf>
    <xf numFmtId="0" fontId="9" fillId="0" borderId="0" xfId="0" applyFont="1" applyBorder="1" applyAlignment="1">
      <alignment horizontal="left" vertical="center" wrapText="1"/>
    </xf>
    <xf numFmtId="1" fontId="5" fillId="5" borderId="1" xfId="0" applyNumberFormat="1" applyFont="1" applyFill="1" applyBorder="1" applyAlignment="1">
      <alignment vertical="center"/>
    </xf>
    <xf numFmtId="0" fontId="5" fillId="5" borderId="1" xfId="0" applyFont="1" applyFill="1" applyBorder="1" applyAlignment="1">
      <alignment vertical="center"/>
    </xf>
    <xf numFmtId="0" fontId="57" fillId="0" borderId="0" xfId="0" applyFont="1" applyAlignment="1" applyProtection="1">
      <alignment horizontal="left" vertical="center"/>
      <protection locked="0"/>
    </xf>
    <xf numFmtId="0" fontId="5" fillId="0" borderId="0" xfId="0" applyFont="1" applyAlignment="1" applyProtection="1">
      <alignment horizontal="center" vertical="center"/>
      <protection locked="0"/>
    </xf>
    <xf numFmtId="0" fontId="58" fillId="0" borderId="0" xfId="0" applyFont="1" applyAlignment="1" applyProtection="1">
      <alignment horizontal="left" vertical="center"/>
      <protection locked="0"/>
    </xf>
    <xf numFmtId="0" fontId="54" fillId="0" borderId="0" xfId="0" applyFont="1" applyAlignment="1" applyProtection="1">
      <alignment vertical="center" wrapText="1"/>
      <protection locked="0"/>
    </xf>
    <xf numFmtId="0" fontId="46" fillId="0" borderId="0" xfId="0" applyFont="1" applyAlignment="1" applyProtection="1">
      <alignment vertical="center"/>
      <protection locked="0"/>
    </xf>
    <xf numFmtId="0" fontId="52" fillId="6" borderId="3"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6" borderId="1"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protection locked="0"/>
    </xf>
    <xf numFmtId="0" fontId="46" fillId="0" borderId="5" xfId="0" applyFont="1" applyBorder="1" applyAlignment="1" applyProtection="1">
      <alignment vertical="center"/>
      <protection locked="0"/>
    </xf>
    <xf numFmtId="0" fontId="5" fillId="0" borderId="4"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10" fillId="0" borderId="1" xfId="0" applyFont="1" applyBorder="1" applyAlignment="1" applyProtection="1">
      <alignment vertical="center" wrapText="1"/>
      <protection locked="0"/>
    </xf>
    <xf numFmtId="0" fontId="48" fillId="0" borderId="1" xfId="0" applyFont="1" applyBorder="1" applyAlignment="1" applyProtection="1">
      <alignment horizontal="left" vertical="center" wrapText="1"/>
      <protection locked="0"/>
    </xf>
    <xf numFmtId="0" fontId="50" fillId="0" borderId="1" xfId="0" applyFont="1" applyBorder="1" applyAlignment="1" applyProtection="1">
      <alignment vertical="center" wrapText="1"/>
      <protection locked="0"/>
    </xf>
    <xf numFmtId="0" fontId="50" fillId="6" borderId="1" xfId="0" applyFont="1" applyFill="1" applyBorder="1" applyAlignment="1">
      <alignment horizontal="center" vertical="center" wrapText="1"/>
    </xf>
    <xf numFmtId="0" fontId="10" fillId="0" borderId="1" xfId="0" applyFont="1" applyBorder="1" applyAlignment="1" applyProtection="1">
      <alignment vertical="center"/>
      <protection locked="0"/>
    </xf>
    <xf numFmtId="0" fontId="9" fillId="6" borderId="1" xfId="0" applyFont="1" applyFill="1" applyBorder="1" applyAlignment="1">
      <alignment horizontal="center" vertical="center" wrapText="1"/>
    </xf>
    <xf numFmtId="0" fontId="47" fillId="0" borderId="1" xfId="0" applyFont="1" applyBorder="1" applyAlignment="1" applyProtection="1">
      <alignment vertical="center" wrapText="1"/>
      <protection locked="0"/>
    </xf>
    <xf numFmtId="1" fontId="5" fillId="6" borderId="1" xfId="0" applyNumberFormat="1" applyFont="1" applyFill="1" applyBorder="1" applyAlignment="1">
      <alignment vertical="center"/>
    </xf>
    <xf numFmtId="0" fontId="5" fillId="6" borderId="1" xfId="0" applyFont="1" applyFill="1" applyBorder="1" applyAlignment="1">
      <alignment vertical="center"/>
    </xf>
    <xf numFmtId="0" fontId="10" fillId="0" borderId="0" xfId="0" applyFont="1" applyAlignment="1">
      <alignment vertical="center"/>
    </xf>
    <xf numFmtId="0" fontId="10" fillId="0" borderId="0" xfId="0" applyFont="1" applyAlignment="1">
      <alignment horizontal="center" vertical="center"/>
    </xf>
    <xf numFmtId="0" fontId="60" fillId="0" borderId="0" xfId="0" applyFont="1" applyAlignment="1" applyProtection="1">
      <alignment horizontal="left" vertical="center"/>
      <protection locked="0"/>
    </xf>
    <xf numFmtId="0" fontId="10" fillId="0" borderId="0" xfId="0" applyFont="1" applyAlignment="1" applyProtection="1">
      <alignment vertical="center"/>
      <protection locked="0"/>
    </xf>
    <xf numFmtId="0" fontId="61" fillId="0" borderId="0" xfId="0" applyFont="1" applyAlignment="1">
      <alignment vertical="center"/>
    </xf>
    <xf numFmtId="0" fontId="48" fillId="7" borderId="3" xfId="0" applyFont="1" applyFill="1" applyBorder="1" applyAlignment="1">
      <alignment horizontal="center" vertical="center" wrapText="1"/>
    </xf>
    <xf numFmtId="0" fontId="10" fillId="7" borderId="3" xfId="0" applyFont="1" applyFill="1" applyBorder="1" applyAlignment="1" applyProtection="1">
      <alignment horizontal="center" vertical="center"/>
      <protection locked="0"/>
    </xf>
    <xf numFmtId="0" fontId="10" fillId="7" borderId="4" xfId="0" applyFont="1" applyFill="1" applyBorder="1" applyAlignment="1">
      <alignment horizontal="center" vertical="center"/>
    </xf>
    <xf numFmtId="0" fontId="10" fillId="7" borderId="1" xfId="0" applyFont="1" applyFill="1" applyBorder="1" applyAlignment="1">
      <alignment horizontal="center" vertical="center"/>
    </xf>
    <xf numFmtId="0" fontId="10" fillId="7" borderId="1" xfId="0" applyFont="1" applyFill="1" applyBorder="1" applyAlignment="1">
      <alignment horizontal="center" vertical="center" wrapText="1"/>
    </xf>
    <xf numFmtId="0" fontId="61" fillId="0" borderId="3" xfId="0" applyFont="1" applyBorder="1" applyAlignment="1">
      <alignment vertical="center"/>
    </xf>
    <xf numFmtId="0" fontId="10" fillId="0" borderId="3" xfId="0" applyFont="1" applyBorder="1" applyAlignment="1" applyProtection="1">
      <alignment horizontal="center" vertical="center"/>
      <protection locked="0"/>
    </xf>
    <xf numFmtId="0" fontId="10" fillId="0" borderId="4" xfId="0" applyFont="1" applyBorder="1" applyAlignment="1">
      <alignment horizontal="center" vertical="center"/>
    </xf>
    <xf numFmtId="0" fontId="9" fillId="0" borderId="1" xfId="0" applyFont="1" applyBorder="1" applyAlignment="1" applyProtection="1">
      <alignment vertical="center"/>
      <protection locked="0"/>
    </xf>
    <xf numFmtId="0" fontId="47" fillId="0" borderId="1" xfId="0" applyFont="1" applyBorder="1" applyAlignment="1">
      <alignment horizontal="left" vertical="top" wrapText="1"/>
    </xf>
    <xf numFmtId="0" fontId="9" fillId="7" borderId="1" xfId="0" applyFont="1" applyFill="1" applyBorder="1" applyAlignment="1">
      <alignment horizontal="center" vertical="center" wrapText="1"/>
    </xf>
    <xf numFmtId="0" fontId="47" fillId="0" borderId="1" xfId="0" applyFont="1" applyBorder="1" applyAlignment="1">
      <alignment horizontal="justify" vertical="center" wrapText="1"/>
    </xf>
    <xf numFmtId="0" fontId="6" fillId="0" borderId="0" xfId="0" applyFont="1"/>
    <xf numFmtId="0" fontId="54" fillId="0" borderId="1" xfId="0" applyFont="1" applyBorder="1" applyAlignment="1">
      <alignment horizontal="left" vertical="top" wrapText="1"/>
    </xf>
    <xf numFmtId="0" fontId="62" fillId="0" borderId="0" xfId="0" applyFont="1" applyAlignment="1">
      <alignment vertical="top" wrapText="1"/>
    </xf>
    <xf numFmtId="0" fontId="6" fillId="0" borderId="0" xfId="0" applyFont="1" applyAlignment="1">
      <alignment wrapText="1"/>
    </xf>
    <xf numFmtId="0" fontId="50" fillId="18" borderId="1" xfId="0" applyFont="1" applyFill="1" applyBorder="1" applyAlignment="1">
      <alignment wrapText="1"/>
    </xf>
    <xf numFmtId="0" fontId="50" fillId="18" borderId="4" xfId="0" applyFont="1" applyFill="1" applyBorder="1" applyAlignment="1">
      <alignment horizontal="center" vertical="center" wrapText="1"/>
    </xf>
    <xf numFmtId="0" fontId="62" fillId="0" borderId="0" xfId="0" applyFont="1" applyAlignment="1">
      <alignment wrapText="1"/>
    </xf>
    <xf numFmtId="0" fontId="9" fillId="0" borderId="1" xfId="0" applyFont="1" applyBorder="1" applyAlignment="1">
      <alignment horizontal="left" vertical="top" wrapText="1"/>
    </xf>
    <xf numFmtId="0" fontId="7" fillId="0" borderId="1" xfId="0" applyFont="1" applyBorder="1" applyAlignment="1">
      <alignment horizontal="center" vertical="center" wrapText="1"/>
    </xf>
    <xf numFmtId="1" fontId="5" fillId="7" borderId="1" xfId="0" applyNumberFormat="1" applyFont="1" applyFill="1" applyBorder="1" applyAlignment="1">
      <alignment vertical="center"/>
    </xf>
    <xf numFmtId="0" fontId="5" fillId="7" borderId="1" xfId="0" applyFont="1" applyFill="1" applyBorder="1" applyAlignment="1">
      <alignment vertical="center"/>
    </xf>
    <xf numFmtId="0" fontId="5" fillId="0" borderId="0" xfId="0" applyFont="1"/>
    <xf numFmtId="0" fontId="5" fillId="0" borderId="0" xfId="0" applyFont="1" applyAlignment="1">
      <alignment wrapText="1"/>
    </xf>
    <xf numFmtId="0" fontId="5" fillId="0" borderId="0" xfId="0" applyFont="1" applyAlignment="1">
      <alignment horizontal="center" vertical="top"/>
    </xf>
    <xf numFmtId="0" fontId="14" fillId="0" borderId="0" xfId="0" applyFont="1" applyAlignment="1">
      <alignment horizontal="left" vertical="top"/>
    </xf>
    <xf numFmtId="0" fontId="6" fillId="0" borderId="0" xfId="0" applyFont="1" applyAlignment="1">
      <alignment vertical="top" wrapText="1"/>
    </xf>
    <xf numFmtId="0" fontId="5" fillId="0" borderId="0" xfId="0" applyFont="1" applyProtection="1">
      <protection locked="0"/>
    </xf>
    <xf numFmtId="0" fontId="46" fillId="0" borderId="0" xfId="0" applyFont="1"/>
    <xf numFmtId="0" fontId="52" fillId="8" borderId="3" xfId="0" applyFont="1" applyFill="1" applyBorder="1" applyAlignment="1">
      <alignment horizontal="center" vertical="center" wrapText="1"/>
    </xf>
    <xf numFmtId="0" fontId="5" fillId="8" borderId="3" xfId="0" applyFont="1" applyFill="1" applyBorder="1" applyAlignment="1" applyProtection="1">
      <alignment horizontal="center" vertical="center"/>
      <protection locked="0"/>
    </xf>
    <xf numFmtId="0" fontId="5" fillId="8" borderId="4"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top"/>
    </xf>
    <xf numFmtId="0" fontId="5" fillId="8" borderId="1" xfId="0" applyFont="1" applyFill="1" applyBorder="1" applyAlignment="1">
      <alignment horizontal="center" vertical="top" wrapText="1"/>
    </xf>
    <xf numFmtId="0" fontId="5" fillId="8" borderId="1" xfId="0" applyFont="1" applyFill="1" applyBorder="1" applyAlignment="1">
      <alignment horizontal="center" vertical="center"/>
    </xf>
    <xf numFmtId="0" fontId="46" fillId="0" borderId="5" xfId="0" applyFont="1" applyBorder="1"/>
    <xf numFmtId="0" fontId="5" fillId="0" borderId="5" xfId="0" applyFont="1" applyBorder="1" applyAlignment="1" applyProtection="1">
      <alignment horizontal="center"/>
      <protection locked="0"/>
    </xf>
    <xf numFmtId="0" fontId="5" fillId="0" borderId="4" xfId="0" applyFont="1" applyBorder="1" applyAlignment="1">
      <alignment horizontal="center"/>
    </xf>
    <xf numFmtId="0" fontId="5" fillId="0" borderId="1" xfId="0" applyFont="1" applyBorder="1" applyAlignment="1">
      <alignment horizontal="center" wrapText="1"/>
    </xf>
    <xf numFmtId="0" fontId="5" fillId="0" borderId="1" xfId="0" applyFont="1" applyBorder="1" applyAlignment="1">
      <alignment horizontal="center" vertical="top"/>
    </xf>
    <xf numFmtId="0" fontId="5" fillId="0" borderId="1" xfId="0" applyFont="1" applyBorder="1" applyAlignment="1">
      <alignment horizontal="center"/>
    </xf>
    <xf numFmtId="0" fontId="10" fillId="0" borderId="1" xfId="0" applyFont="1" applyBorder="1" applyAlignment="1" applyProtection="1">
      <alignment vertical="top" wrapText="1"/>
      <protection locked="0"/>
    </xf>
    <xf numFmtId="0" fontId="48" fillId="0" borderId="1" xfId="0" applyFont="1" applyBorder="1" applyAlignment="1">
      <alignment horizontal="left" vertical="top" wrapText="1"/>
    </xf>
    <xf numFmtId="0" fontId="49" fillId="0" borderId="1" xfId="0" applyFont="1" applyBorder="1" applyAlignment="1">
      <alignment horizontal="left" vertical="top" wrapText="1"/>
    </xf>
    <xf numFmtId="0" fontId="10" fillId="0" borderId="1" xfId="0" applyFont="1" applyBorder="1" applyAlignment="1">
      <alignment vertical="top" wrapText="1"/>
    </xf>
    <xf numFmtId="0" fontId="50" fillId="11" borderId="1" xfId="0" applyFont="1" applyFill="1" applyBorder="1" applyAlignment="1" applyProtection="1">
      <alignment vertical="top" wrapText="1"/>
      <protection locked="0"/>
    </xf>
    <xf numFmtId="0" fontId="50" fillId="11" borderId="1" xfId="0" applyFont="1" applyFill="1" applyBorder="1" applyAlignment="1" applyProtection="1">
      <alignment horizontal="center" vertical="top" wrapText="1"/>
      <protection locked="0"/>
    </xf>
    <xf numFmtId="0" fontId="50" fillId="8" borderId="1" xfId="0" applyFont="1" applyFill="1" applyBorder="1" applyAlignment="1">
      <alignment horizontal="center" vertical="top" wrapText="1"/>
    </xf>
    <xf numFmtId="0" fontId="10" fillId="0" borderId="1" xfId="0" applyFont="1" applyBorder="1" applyAlignment="1">
      <alignment vertical="top"/>
    </xf>
    <xf numFmtId="0" fontId="5" fillId="0" borderId="1" xfId="0" applyFont="1" applyBorder="1" applyProtection="1">
      <protection locked="0"/>
    </xf>
    <xf numFmtId="0" fontId="5" fillId="0" borderId="1" xfId="0" applyFont="1" applyBorder="1"/>
    <xf numFmtId="0" fontId="10" fillId="11" borderId="1" xfId="0" applyFont="1" applyFill="1" applyBorder="1" applyAlignment="1" applyProtection="1">
      <alignment vertical="top" wrapText="1"/>
      <protection locked="0"/>
    </xf>
    <xf numFmtId="0" fontId="11" fillId="0" borderId="1" xfId="0" applyFont="1" applyBorder="1" applyProtection="1">
      <protection locked="0"/>
    </xf>
    <xf numFmtId="0" fontId="9" fillId="0" borderId="1" xfId="0" applyFont="1" applyBorder="1" applyAlignment="1">
      <alignment vertical="top" wrapText="1"/>
    </xf>
    <xf numFmtId="0" fontId="9" fillId="11" borderId="1" xfId="0" applyFont="1" applyFill="1" applyBorder="1" applyAlignment="1" applyProtection="1">
      <alignment vertical="top" wrapText="1"/>
      <protection locked="0"/>
    </xf>
    <xf numFmtId="0" fontId="9" fillId="11" borderId="1" xfId="0" applyFont="1" applyFill="1" applyBorder="1" applyAlignment="1" applyProtection="1">
      <alignment horizontal="center" vertical="top" wrapText="1"/>
      <protection locked="0"/>
    </xf>
    <xf numFmtId="0" fontId="9" fillId="8" borderId="1" xfId="0" applyFont="1" applyFill="1" applyBorder="1" applyAlignment="1">
      <alignment horizontal="center" vertical="top" wrapText="1"/>
    </xf>
    <xf numFmtId="0" fontId="11" fillId="0" borderId="1" xfId="0" applyFont="1" applyBorder="1"/>
    <xf numFmtId="0" fontId="11" fillId="11" borderId="1" xfId="0" applyFont="1" applyFill="1" applyBorder="1" applyAlignment="1" applyProtection="1">
      <alignment wrapText="1"/>
      <protection locked="0"/>
    </xf>
    <xf numFmtId="0" fontId="11" fillId="11" borderId="1" xfId="0" applyFont="1" applyFill="1" applyBorder="1" applyAlignment="1" applyProtection="1">
      <alignment horizontal="center" vertical="top"/>
      <protection locked="0"/>
    </xf>
    <xf numFmtId="0" fontId="7" fillId="11" borderId="1" xfId="0" applyFont="1" applyFill="1" applyBorder="1" applyAlignment="1">
      <alignment horizontal="center" vertical="center" wrapText="1"/>
    </xf>
    <xf numFmtId="0" fontId="5" fillId="11" borderId="1" xfId="0" applyFont="1" applyFill="1" applyBorder="1" applyAlignment="1" applyProtection="1">
      <alignment horizontal="center" vertical="top"/>
      <protection locked="0"/>
    </xf>
    <xf numFmtId="0" fontId="5" fillId="11" borderId="1" xfId="0" applyFont="1" applyFill="1" applyBorder="1" applyAlignment="1">
      <alignment wrapText="1"/>
    </xf>
    <xf numFmtId="0" fontId="50" fillId="15" borderId="1" xfId="0" applyFont="1" applyFill="1" applyBorder="1" applyAlignment="1">
      <alignment horizontal="center" vertical="top" wrapText="1"/>
    </xf>
    <xf numFmtId="0" fontId="5" fillId="0" borderId="1" xfId="0" applyFont="1" applyBorder="1" applyAlignment="1">
      <alignment vertical="top" wrapText="1"/>
    </xf>
    <xf numFmtId="0" fontId="5" fillId="0" borderId="1" xfId="0" applyFont="1" applyBorder="1" applyAlignment="1">
      <alignment vertical="top"/>
    </xf>
    <xf numFmtId="1" fontId="5" fillId="15" borderId="1" xfId="0" applyNumberFormat="1" applyFont="1" applyFill="1" applyBorder="1" applyAlignment="1">
      <alignment vertical="top"/>
    </xf>
    <xf numFmtId="0" fontId="5" fillId="15" borderId="1" xfId="0" applyFont="1" applyFill="1" applyBorder="1" applyAlignment="1">
      <alignment vertical="top"/>
    </xf>
    <xf numFmtId="0" fontId="5" fillId="0" borderId="1" xfId="0" applyFont="1" applyBorder="1" applyAlignment="1">
      <alignment wrapText="1"/>
    </xf>
    <xf numFmtId="0" fontId="5" fillId="0" borderId="0" xfId="0" applyFont="1" applyAlignment="1">
      <alignment horizontal="center" vertical="top" wrapText="1"/>
    </xf>
    <xf numFmtId="0" fontId="52" fillId="9" borderId="1" xfId="0" applyFont="1" applyFill="1" applyBorder="1" applyAlignment="1">
      <alignment horizontal="center" vertical="center" wrapText="1"/>
    </xf>
    <xf numFmtId="0" fontId="5" fillId="9" borderId="1" xfId="0" applyFont="1" applyFill="1" applyBorder="1" applyAlignment="1" applyProtection="1">
      <alignment horizontal="center" vertical="center"/>
      <protection locked="0"/>
    </xf>
    <xf numFmtId="0" fontId="5" fillId="9" borderId="1" xfId="0" applyFont="1" applyFill="1" applyBorder="1" applyAlignment="1">
      <alignment horizontal="center" vertical="center"/>
    </xf>
    <xf numFmtId="0" fontId="5" fillId="9" borderId="1" xfId="0" applyFont="1" applyFill="1" applyBorder="1" applyAlignment="1">
      <alignment horizontal="center" vertical="center" wrapText="1"/>
    </xf>
    <xf numFmtId="0" fontId="46" fillId="0" borderId="9" xfId="0" applyFont="1" applyBorder="1"/>
    <xf numFmtId="0" fontId="5" fillId="0" borderId="9" xfId="0" applyFont="1" applyBorder="1" applyAlignment="1" applyProtection="1">
      <alignment horizontal="center"/>
      <protection locked="0"/>
    </xf>
    <xf numFmtId="0" fontId="5" fillId="0" borderId="6" xfId="0" applyFont="1" applyBorder="1" applyAlignment="1">
      <alignment horizontal="center"/>
    </xf>
    <xf numFmtId="0" fontId="5" fillId="0" borderId="8" xfId="0" applyFont="1" applyBorder="1" applyAlignment="1">
      <alignment horizontal="center" wrapText="1"/>
    </xf>
    <xf numFmtId="0" fontId="5" fillId="0" borderId="6" xfId="0" applyFont="1" applyBorder="1" applyAlignment="1">
      <alignment horizontal="center" vertical="top"/>
    </xf>
    <xf numFmtId="0" fontId="5" fillId="0" borderId="6" xfId="0" applyFont="1" applyBorder="1" applyAlignment="1">
      <alignment horizontal="center" vertical="top" wrapText="1"/>
    </xf>
    <xf numFmtId="0" fontId="5" fillId="0" borderId="8" xfId="0" applyFont="1" applyBorder="1" applyAlignment="1">
      <alignment horizontal="center"/>
    </xf>
    <xf numFmtId="0" fontId="64" fillId="11" borderId="1" xfId="0" applyFont="1" applyFill="1" applyBorder="1" applyAlignment="1" applyProtection="1">
      <alignment horizontal="center" vertical="top" wrapText="1"/>
      <protection locked="0"/>
    </xf>
    <xf numFmtId="0" fontId="64" fillId="9" borderId="1" xfId="0" applyFont="1" applyFill="1" applyBorder="1" applyAlignment="1">
      <alignment horizontal="center" vertical="top" wrapText="1"/>
    </xf>
    <xf numFmtId="0" fontId="11" fillId="11" borderId="1" xfId="0" applyFont="1" applyFill="1" applyBorder="1" applyAlignment="1" applyProtection="1">
      <alignment horizontal="center" vertical="top" wrapText="1"/>
      <protection locked="0"/>
    </xf>
    <xf numFmtId="0" fontId="11" fillId="9" borderId="1" xfId="0" applyFont="1" applyFill="1" applyBorder="1" applyAlignment="1">
      <alignment horizontal="center" vertical="top" wrapText="1"/>
    </xf>
    <xf numFmtId="0" fontId="5" fillId="0" borderId="1" xfId="0" applyFont="1" applyBorder="1" applyAlignment="1" applyProtection="1">
      <alignment vertical="top"/>
      <protection locked="0"/>
    </xf>
    <xf numFmtId="0" fontId="50" fillId="11" borderId="1" xfId="0" applyFont="1" applyFill="1" applyBorder="1" applyAlignment="1" applyProtection="1">
      <alignment wrapText="1"/>
      <protection locked="0"/>
    </xf>
    <xf numFmtId="0" fontId="9" fillId="11" borderId="1" xfId="0" applyFont="1" applyFill="1" applyBorder="1" applyAlignment="1" applyProtection="1">
      <alignment wrapText="1"/>
      <protection locked="0"/>
    </xf>
    <xf numFmtId="0" fontId="5" fillId="11" borderId="1" xfId="0" applyFont="1" applyFill="1" applyBorder="1" applyAlignment="1">
      <alignment horizontal="center" vertical="top"/>
    </xf>
    <xf numFmtId="1" fontId="5" fillId="9" borderId="1" xfId="0" applyNumberFormat="1" applyFont="1" applyFill="1" applyBorder="1" applyAlignment="1">
      <alignment vertical="top"/>
    </xf>
    <xf numFmtId="0" fontId="5" fillId="9" borderId="1" xfId="0" applyFont="1" applyFill="1" applyBorder="1" applyAlignment="1">
      <alignment vertical="top"/>
    </xf>
    <xf numFmtId="0" fontId="14" fillId="0" borderId="0" xfId="0" applyFont="1" applyAlignment="1">
      <alignment horizontal="left" vertical="top" wrapText="1"/>
    </xf>
    <xf numFmtId="0" fontId="5" fillId="0" borderId="0" xfId="0" applyFont="1" applyAlignment="1">
      <alignment horizontal="center"/>
    </xf>
    <xf numFmtId="0" fontId="52" fillId="10" borderId="1" xfId="0" applyFont="1" applyFill="1" applyBorder="1" applyAlignment="1">
      <alignment horizontal="center" vertical="center" wrapText="1"/>
    </xf>
    <xf numFmtId="0" fontId="5" fillId="10" borderId="1" xfId="0" applyFont="1" applyFill="1" applyBorder="1" applyAlignment="1" applyProtection="1">
      <alignment horizontal="center" vertical="center"/>
      <protection locked="0"/>
    </xf>
    <xf numFmtId="0" fontId="5" fillId="10" borderId="1" xfId="0" applyFont="1" applyFill="1" applyBorder="1" applyAlignment="1">
      <alignment horizontal="center" vertical="center" wrapText="1"/>
    </xf>
    <xf numFmtId="0" fontId="5" fillId="10" borderId="1" xfId="0" applyFont="1" applyFill="1" applyBorder="1" applyAlignment="1">
      <alignment horizontal="center" vertical="center"/>
    </xf>
    <xf numFmtId="0" fontId="5" fillId="0" borderId="3" xfId="0" applyFont="1" applyBorder="1" applyAlignment="1" applyProtection="1">
      <alignment horizontal="center"/>
      <protection locked="0"/>
    </xf>
    <xf numFmtId="0" fontId="5" fillId="0" borderId="4" xfId="0" applyFont="1" applyBorder="1" applyAlignment="1">
      <alignment horizontal="center" wrapText="1"/>
    </xf>
    <xf numFmtId="0" fontId="5" fillId="0" borderId="4" xfId="0" applyFont="1" applyBorder="1" applyAlignment="1">
      <alignment horizontal="right"/>
    </xf>
    <xf numFmtId="0" fontId="55" fillId="0" borderId="1" xfId="0" applyFont="1" applyBorder="1" applyAlignment="1">
      <alignment horizontal="left" vertical="top" wrapText="1"/>
    </xf>
    <xf numFmtId="0" fontId="50" fillId="0" borderId="1" xfId="0" applyFont="1" applyBorder="1" applyAlignment="1">
      <alignment vertical="top" wrapText="1"/>
    </xf>
    <xf numFmtId="0" fontId="50" fillId="10" borderId="1" xfId="0" applyFont="1" applyFill="1" applyBorder="1" applyAlignment="1">
      <alignment horizontal="center" vertical="center" wrapText="1"/>
    </xf>
    <xf numFmtId="0" fontId="56" fillId="0" borderId="1" xfId="0" applyFont="1" applyBorder="1" applyAlignment="1">
      <alignment vertical="top" wrapText="1"/>
    </xf>
    <xf numFmtId="0" fontId="47" fillId="0" borderId="1" xfId="0" applyFont="1" applyBorder="1" applyAlignment="1">
      <alignment vertical="top" wrapText="1"/>
    </xf>
    <xf numFmtId="0" fontId="9" fillId="11" borderId="1" xfId="0" applyFont="1" applyFill="1" applyBorder="1" applyAlignment="1" applyProtection="1">
      <alignment horizontal="center" vertical="center"/>
      <protection locked="0"/>
    </xf>
    <xf numFmtId="0" fontId="9" fillId="11" borderId="1" xfId="0" applyFont="1" applyFill="1" applyBorder="1" applyAlignment="1">
      <alignment vertical="center" wrapText="1"/>
    </xf>
    <xf numFmtId="0" fontId="5" fillId="0" borderId="1" xfId="0" applyFont="1" applyBorder="1" applyAlignment="1" applyProtection="1">
      <alignment horizontal="left" vertical="top"/>
      <protection locked="0"/>
    </xf>
    <xf numFmtId="0" fontId="5" fillId="0" borderId="1" xfId="0" applyFont="1" applyBorder="1" applyAlignment="1" applyProtection="1">
      <alignment horizontal="left" vertical="top" wrapText="1"/>
      <protection locked="0"/>
    </xf>
    <xf numFmtId="0" fontId="10" fillId="11" borderId="1" xfId="0" applyFont="1" applyFill="1" applyBorder="1" applyAlignment="1" applyProtection="1">
      <alignment horizontal="center" vertical="center"/>
      <protection locked="0"/>
    </xf>
    <xf numFmtId="0" fontId="16" fillId="0" borderId="1" xfId="0" applyFont="1" applyBorder="1" applyAlignment="1">
      <alignment vertical="top" wrapText="1"/>
    </xf>
    <xf numFmtId="1" fontId="5" fillId="10" borderId="1" xfId="0" applyNumberFormat="1" applyFont="1" applyFill="1" applyBorder="1" applyAlignment="1">
      <alignment vertical="top"/>
    </xf>
    <xf numFmtId="0" fontId="5" fillId="10" borderId="1" xfId="0" applyFont="1" applyFill="1" applyBorder="1" applyAlignment="1">
      <alignment vertical="top"/>
    </xf>
    <xf numFmtId="0" fontId="66" fillId="0" borderId="0" xfId="0" applyFont="1"/>
    <xf numFmtId="0" fontId="5" fillId="0" borderId="0" xfId="0" applyFont="1" applyAlignment="1">
      <alignment vertical="top"/>
    </xf>
    <xf numFmtId="0" fontId="5" fillId="19" borderId="1" xfId="0" applyFont="1" applyFill="1" applyBorder="1"/>
    <xf numFmtId="1" fontId="5" fillId="19" borderId="1" xfId="0" applyNumberFormat="1" applyFont="1" applyFill="1" applyBorder="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center" vertical="top"/>
    </xf>
    <xf numFmtId="0" fontId="10" fillId="0" borderId="0" xfId="0" applyFont="1" applyAlignment="1">
      <alignment horizontal="center"/>
    </xf>
    <xf numFmtId="0" fontId="10" fillId="0" borderId="1" xfId="0" applyFont="1" applyBorder="1"/>
    <xf numFmtId="0" fontId="49" fillId="0" borderId="1" xfId="0" applyFont="1" applyBorder="1" applyAlignment="1">
      <alignment wrapText="1"/>
    </xf>
    <xf numFmtId="0" fontId="10" fillId="0" borderId="1" xfId="0" applyFont="1" applyBorder="1" applyAlignment="1">
      <alignment horizontal="center" vertical="top"/>
    </xf>
    <xf numFmtId="0" fontId="48" fillId="2" borderId="1" xfId="0" applyFont="1" applyFill="1" applyBorder="1"/>
    <xf numFmtId="0" fontId="10" fillId="2" borderId="1" xfId="0" applyFont="1" applyFill="1" applyBorder="1" applyAlignment="1">
      <alignment wrapText="1"/>
    </xf>
    <xf numFmtId="0" fontId="10" fillId="2" borderId="1" xfId="0" applyFont="1" applyFill="1" applyBorder="1"/>
    <xf numFmtId="0" fontId="10" fillId="2" borderId="1" xfId="0" applyFont="1" applyFill="1" applyBorder="1" applyAlignment="1">
      <alignment horizontal="center" vertical="top"/>
    </xf>
    <xf numFmtId="0" fontId="48" fillId="2" borderId="1" xfId="0" applyFont="1" applyFill="1" applyBorder="1" applyAlignment="1">
      <alignment horizontal="center" vertical="top"/>
    </xf>
    <xf numFmtId="0" fontId="48" fillId="0" borderId="1" xfId="0" applyFont="1" applyBorder="1" applyAlignment="1">
      <alignment vertical="top" wrapText="1"/>
    </xf>
    <xf numFmtId="0" fontId="48" fillId="0" borderId="1" xfId="0" applyFont="1" applyBorder="1" applyAlignment="1">
      <alignment horizontal="center" vertical="top" wrapText="1"/>
    </xf>
    <xf numFmtId="1" fontId="10" fillId="0" borderId="0" xfId="0" applyNumberFormat="1" applyFont="1" applyAlignment="1">
      <alignment horizontal="center" vertical="center"/>
    </xf>
    <xf numFmtId="0" fontId="48" fillId="2" borderId="1" xfId="0" applyFont="1" applyFill="1" applyBorder="1" applyAlignment="1">
      <alignment horizontal="center"/>
    </xf>
    <xf numFmtId="1" fontId="49" fillId="0" borderId="1" xfId="0" applyNumberFormat="1" applyFont="1" applyBorder="1" applyAlignment="1">
      <alignment horizontal="center" vertical="top"/>
    </xf>
    <xf numFmtId="0" fontId="48" fillId="0" borderId="0" xfId="0" applyFont="1" applyAlignment="1">
      <alignment horizontal="left" vertical="top" wrapText="1"/>
    </xf>
    <xf numFmtId="0" fontId="48" fillId="0" borderId="0" xfId="0" applyFont="1" applyAlignment="1">
      <alignment horizontal="left" vertical="top"/>
    </xf>
    <xf numFmtId="0" fontId="48" fillId="0" borderId="0" xfId="0" applyFont="1" applyAlignment="1">
      <alignment horizontal="center" vertical="top"/>
    </xf>
    <xf numFmtId="0" fontId="48" fillId="3" borderId="1" xfId="0" applyFont="1" applyFill="1" applyBorder="1"/>
    <xf numFmtId="0" fontId="10" fillId="3" borderId="1" xfId="0" applyFont="1" applyFill="1" applyBorder="1" applyAlignment="1" applyProtection="1">
      <alignment wrapText="1"/>
      <protection locked="0"/>
    </xf>
    <xf numFmtId="0" fontId="10" fillId="3" borderId="1" xfId="0" applyFont="1" applyFill="1" applyBorder="1"/>
    <xf numFmtId="0" fontId="10" fillId="3" borderId="1" xfId="0" applyFont="1" applyFill="1" applyBorder="1" applyAlignment="1">
      <alignment horizontal="center" vertical="top"/>
    </xf>
    <xf numFmtId="0" fontId="48" fillId="3" borderId="1" xfId="0" applyFont="1" applyFill="1" applyBorder="1" applyAlignment="1">
      <alignment horizontal="center" vertical="top"/>
    </xf>
    <xf numFmtId="0" fontId="50" fillId="0" borderId="1" xfId="0" applyFont="1" applyBorder="1" applyAlignment="1">
      <alignment vertical="top"/>
    </xf>
    <xf numFmtId="0" fontId="50" fillId="0" borderId="1" xfId="0" applyFont="1" applyBorder="1" applyAlignment="1">
      <alignment horizontal="center" vertical="top"/>
    </xf>
    <xf numFmtId="0" fontId="54" fillId="3" borderId="1" xfId="0" applyFont="1" applyFill="1" applyBorder="1" applyAlignment="1">
      <alignment horizontal="center"/>
    </xf>
    <xf numFmtId="0" fontId="54" fillId="3" borderId="1" xfId="0" applyFont="1" applyFill="1" applyBorder="1" applyAlignment="1">
      <alignment horizontal="center" vertical="top"/>
    </xf>
    <xf numFmtId="0" fontId="48" fillId="4" borderId="3" xfId="0" applyFont="1" applyFill="1" applyBorder="1"/>
    <xf numFmtId="0" fontId="10" fillId="4" borderId="3" xfId="0" applyFont="1" applyFill="1" applyBorder="1" applyAlignment="1" applyProtection="1">
      <alignment wrapText="1"/>
      <protection locked="0"/>
    </xf>
    <xf numFmtId="0" fontId="10" fillId="4" borderId="4" xfId="0" applyFont="1" applyFill="1" applyBorder="1"/>
    <xf numFmtId="0" fontId="10" fillId="4" borderId="4" xfId="0" applyFont="1" applyFill="1" applyBorder="1" applyAlignment="1">
      <alignment horizontal="center" vertical="top"/>
    </xf>
    <xf numFmtId="0" fontId="48" fillId="4" borderId="1" xfId="0" applyFont="1" applyFill="1" applyBorder="1" applyAlignment="1">
      <alignment horizontal="center" vertical="top"/>
    </xf>
    <xf numFmtId="0" fontId="48" fillId="0" borderId="2" xfId="0" applyFont="1" applyBorder="1" applyAlignment="1">
      <alignment horizontal="left" vertical="top" wrapText="1"/>
    </xf>
    <xf numFmtId="0" fontId="48" fillId="0" borderId="2" xfId="0" applyFont="1" applyBorder="1" applyAlignment="1">
      <alignment vertical="top" wrapText="1"/>
    </xf>
    <xf numFmtId="0" fontId="48" fillId="0" borderId="2" xfId="0" applyFont="1" applyBorder="1" applyAlignment="1">
      <alignment horizontal="center" vertical="top" wrapText="1"/>
    </xf>
    <xf numFmtId="0" fontId="48" fillId="4" borderId="3" xfId="0" applyFont="1" applyFill="1" applyBorder="1" applyAlignment="1">
      <alignment horizontal="center"/>
    </xf>
    <xf numFmtId="0" fontId="48" fillId="4" borderId="3" xfId="0" applyFont="1" applyFill="1" applyBorder="1" applyAlignment="1">
      <alignment horizontal="center" vertical="top"/>
    </xf>
    <xf numFmtId="0" fontId="48" fillId="0" borderId="0" xfId="0" applyFont="1" applyAlignment="1">
      <alignment horizontal="center" vertical="top" wrapText="1"/>
    </xf>
    <xf numFmtId="0" fontId="49" fillId="0" borderId="0" xfId="0" applyFont="1" applyAlignment="1">
      <alignment wrapText="1"/>
    </xf>
    <xf numFmtId="0" fontId="48" fillId="5" borderId="3" xfId="0" applyFont="1" applyFill="1" applyBorder="1"/>
    <xf numFmtId="0" fontId="10" fillId="5" borderId="3" xfId="0" applyFont="1" applyFill="1" applyBorder="1" applyAlignment="1" applyProtection="1">
      <alignment wrapText="1"/>
      <protection locked="0"/>
    </xf>
    <xf numFmtId="0" fontId="10" fillId="5" borderId="4" xfId="0" applyFont="1" applyFill="1" applyBorder="1"/>
    <xf numFmtId="0" fontId="10" fillId="5" borderId="4" xfId="0" applyFont="1" applyFill="1" applyBorder="1" applyAlignment="1">
      <alignment horizontal="center" vertical="top"/>
    </xf>
    <xf numFmtId="0" fontId="48" fillId="5" borderId="1" xfId="0" applyFont="1" applyFill="1" applyBorder="1" applyAlignment="1">
      <alignment horizontal="center" vertical="top"/>
    </xf>
    <xf numFmtId="0" fontId="48" fillId="5" borderId="5" xfId="0" applyFont="1" applyFill="1" applyBorder="1" applyAlignment="1">
      <alignment horizontal="center"/>
    </xf>
    <xf numFmtId="0" fontId="48" fillId="5" borderId="5" xfId="0" applyFont="1" applyFill="1" applyBorder="1" applyAlignment="1">
      <alignment horizontal="center" vertical="top"/>
    </xf>
    <xf numFmtId="1" fontId="49" fillId="0" borderId="2" xfId="0" applyNumberFormat="1" applyFont="1" applyBorder="1" applyAlignment="1">
      <alignment horizontal="center" vertical="top"/>
    </xf>
    <xf numFmtId="0" fontId="48" fillId="6" borderId="3" xfId="0" applyFont="1" applyFill="1" applyBorder="1"/>
    <xf numFmtId="0" fontId="10" fillId="6" borderId="3" xfId="0" applyFont="1" applyFill="1" applyBorder="1" applyAlignment="1" applyProtection="1">
      <alignment wrapText="1"/>
      <protection locked="0"/>
    </xf>
    <xf numFmtId="0" fontId="10" fillId="6" borderId="4" xfId="0" applyFont="1" applyFill="1" applyBorder="1"/>
    <xf numFmtId="0" fontId="10" fillId="6" borderId="4" xfId="0" applyFont="1" applyFill="1" applyBorder="1" applyAlignment="1">
      <alignment horizontal="center" vertical="top"/>
    </xf>
    <xf numFmtId="0" fontId="48" fillId="6" borderId="1" xfId="0" applyFont="1" applyFill="1" applyBorder="1" applyAlignment="1">
      <alignment horizontal="center" vertical="top"/>
    </xf>
    <xf numFmtId="0" fontId="48" fillId="6" borderId="5" xfId="0" applyFont="1" applyFill="1" applyBorder="1" applyAlignment="1">
      <alignment horizontal="center"/>
    </xf>
    <xf numFmtId="0" fontId="48" fillId="6" borderId="5" xfId="0" applyFont="1" applyFill="1" applyBorder="1" applyAlignment="1">
      <alignment horizontal="center" vertical="top"/>
    </xf>
    <xf numFmtId="0" fontId="48" fillId="7" borderId="3" xfId="0" applyFont="1" applyFill="1" applyBorder="1"/>
    <xf numFmtId="0" fontId="10" fillId="7" borderId="3" xfId="0" applyFont="1" applyFill="1" applyBorder="1" applyAlignment="1" applyProtection="1">
      <alignment wrapText="1"/>
      <protection locked="0"/>
    </xf>
    <xf numFmtId="0" fontId="10" fillId="7" borderId="4" xfId="0" applyFont="1" applyFill="1" applyBorder="1"/>
    <xf numFmtId="0" fontId="10" fillId="7" borderId="4" xfId="0" applyFont="1" applyFill="1" applyBorder="1" applyAlignment="1">
      <alignment horizontal="center" vertical="top"/>
    </xf>
    <xf numFmtId="0" fontId="48" fillId="7" borderId="1" xfId="0" applyFont="1" applyFill="1" applyBorder="1" applyAlignment="1">
      <alignment horizontal="center" vertical="top"/>
    </xf>
    <xf numFmtId="0" fontId="48" fillId="7" borderId="5" xfId="0" applyFont="1" applyFill="1" applyBorder="1" applyAlignment="1">
      <alignment horizontal="center"/>
    </xf>
    <xf numFmtId="0" fontId="48" fillId="7" borderId="5" xfId="0" applyFont="1" applyFill="1" applyBorder="1" applyAlignment="1">
      <alignment horizontal="center" vertical="top"/>
    </xf>
    <xf numFmtId="0" fontId="48" fillId="8" borderId="3" xfId="0" applyFont="1" applyFill="1" applyBorder="1"/>
    <xf numFmtId="0" fontId="10" fillId="8" borderId="3" xfId="0" applyFont="1" applyFill="1" applyBorder="1" applyAlignment="1" applyProtection="1">
      <alignment wrapText="1"/>
      <protection locked="0"/>
    </xf>
    <xf numFmtId="0" fontId="10" fillId="8" borderId="4" xfId="0" applyFont="1" applyFill="1" applyBorder="1"/>
    <xf numFmtId="0" fontId="10" fillId="8" borderId="4" xfId="0" applyFont="1" applyFill="1" applyBorder="1" applyAlignment="1">
      <alignment horizontal="center" vertical="top"/>
    </xf>
    <xf numFmtId="0" fontId="48" fillId="8" borderId="1" xfId="0" applyFont="1" applyFill="1" applyBorder="1" applyAlignment="1">
      <alignment horizontal="center" vertical="top"/>
    </xf>
    <xf numFmtId="0" fontId="48" fillId="8" borderId="5" xfId="0" applyFont="1" applyFill="1" applyBorder="1" applyAlignment="1">
      <alignment horizontal="center"/>
    </xf>
    <xf numFmtId="0" fontId="48" fillId="8" borderId="5" xfId="0" applyFont="1" applyFill="1" applyBorder="1" applyAlignment="1">
      <alignment horizontal="center" vertical="top"/>
    </xf>
    <xf numFmtId="0" fontId="48" fillId="9" borderId="3" xfId="0" applyFont="1" applyFill="1" applyBorder="1"/>
    <xf numFmtId="0" fontId="10" fillId="9" borderId="3" xfId="0" applyFont="1" applyFill="1" applyBorder="1" applyAlignment="1" applyProtection="1">
      <alignment wrapText="1"/>
      <protection locked="0"/>
    </xf>
    <xf numFmtId="0" fontId="10" fillId="9" borderId="4" xfId="0" applyFont="1" applyFill="1" applyBorder="1"/>
    <xf numFmtId="0" fontId="10" fillId="9" borderId="4" xfId="0" applyFont="1" applyFill="1" applyBorder="1" applyAlignment="1">
      <alignment horizontal="center" vertical="top"/>
    </xf>
    <xf numFmtId="0" fontId="48" fillId="9" borderId="1" xfId="0" applyFont="1" applyFill="1" applyBorder="1" applyAlignment="1">
      <alignment horizontal="center" vertical="top"/>
    </xf>
    <xf numFmtId="0" fontId="48" fillId="9" borderId="5" xfId="0" applyFont="1" applyFill="1" applyBorder="1" applyAlignment="1">
      <alignment horizontal="center"/>
    </xf>
    <xf numFmtId="0" fontId="48" fillId="9" borderId="5" xfId="0" applyFont="1" applyFill="1" applyBorder="1" applyAlignment="1">
      <alignment horizontal="center" vertical="top"/>
    </xf>
    <xf numFmtId="0" fontId="48" fillId="10" borderId="3" xfId="0" applyFont="1" applyFill="1" applyBorder="1"/>
    <xf numFmtId="0" fontId="10" fillId="10" borderId="3" xfId="0" applyFont="1" applyFill="1" applyBorder="1" applyAlignment="1" applyProtection="1">
      <alignment wrapText="1"/>
      <protection locked="0"/>
    </xf>
    <xf numFmtId="0" fontId="10" fillId="10" borderId="4" xfId="0" applyFont="1" applyFill="1" applyBorder="1"/>
    <xf numFmtId="0" fontId="10" fillId="10" borderId="4" xfId="0" applyFont="1" applyFill="1" applyBorder="1" applyAlignment="1">
      <alignment horizontal="center" vertical="top"/>
    </xf>
    <xf numFmtId="0" fontId="48" fillId="10" borderId="1" xfId="0" applyFont="1" applyFill="1" applyBorder="1" applyAlignment="1">
      <alignment horizontal="center" vertical="top"/>
    </xf>
    <xf numFmtId="0" fontId="48" fillId="0" borderId="1" xfId="0" applyFont="1" applyBorder="1" applyAlignment="1">
      <alignment vertical="top"/>
    </xf>
    <xf numFmtId="0" fontId="48" fillId="0" borderId="5" xfId="0" applyFont="1" applyBorder="1" applyAlignment="1">
      <alignment vertical="top" wrapText="1"/>
    </xf>
    <xf numFmtId="0" fontId="48" fillId="10" borderId="5" xfId="0" applyFont="1" applyFill="1" applyBorder="1" applyAlignment="1">
      <alignment horizontal="center"/>
    </xf>
    <xf numFmtId="0" fontId="48" fillId="10" borderId="5" xfId="0" applyFont="1" applyFill="1" applyBorder="1" applyAlignment="1">
      <alignment horizontal="center" vertical="top"/>
    </xf>
    <xf numFmtId="0" fontId="67" fillId="0" borderId="0" xfId="0" applyFont="1" applyAlignment="1">
      <alignment horizontal="left" vertical="center"/>
    </xf>
    <xf numFmtId="0" fontId="5" fillId="19" borderId="1" xfId="0" applyFont="1" applyFill="1" applyBorder="1" applyAlignment="1">
      <alignment horizontal="center" vertical="center"/>
    </xf>
    <xf numFmtId="1" fontId="5" fillId="19" borderId="1" xfId="0" applyNumberFormat="1" applyFont="1" applyFill="1" applyBorder="1" applyAlignment="1">
      <alignment horizontal="center" vertical="center"/>
    </xf>
    <xf numFmtId="0" fontId="11" fillId="0" borderId="0" xfId="0" applyFont="1" applyBorder="1" applyAlignment="1" applyProtection="1">
      <alignment vertical="center"/>
      <protection locked="0"/>
    </xf>
    <xf numFmtId="0" fontId="11" fillId="0" borderId="0" xfId="0" applyFont="1" applyBorder="1" applyAlignment="1">
      <alignment vertical="center"/>
    </xf>
    <xf numFmtId="0" fontId="5" fillId="0" borderId="1" xfId="0" applyFont="1" applyBorder="1" applyAlignment="1" applyProtection="1">
      <alignment horizontal="center" vertical="center"/>
      <protection locked="0"/>
    </xf>
    <xf numFmtId="0" fontId="5" fillId="0" borderId="1" xfId="0" applyFont="1" applyBorder="1" applyAlignment="1">
      <alignment horizontal="left" vertical="center"/>
    </xf>
    <xf numFmtId="0" fontId="5" fillId="0" borderId="1" xfId="0" applyFont="1" applyBorder="1" applyAlignment="1">
      <alignment horizontal="center" vertical="center"/>
    </xf>
    <xf numFmtId="0" fontId="7" fillId="0" borderId="0" xfId="0" applyFont="1" applyAlignment="1">
      <alignment horizontal="left" vertical="center" wrapText="1"/>
    </xf>
    <xf numFmtId="0" fontId="6" fillId="12" borderId="1" xfId="0" applyFont="1" applyFill="1" applyBorder="1" applyAlignment="1">
      <alignment horizontal="center" vertical="center"/>
    </xf>
    <xf numFmtId="0" fontId="24" fillId="12" borderId="1" xfId="0" applyFont="1" applyFill="1" applyBorder="1" applyAlignment="1">
      <alignment horizontal="center" vertical="center"/>
    </xf>
    <xf numFmtId="0" fontId="5" fillId="12" borderId="1" xfId="0" applyFont="1" applyFill="1" applyBorder="1" applyAlignment="1">
      <alignment horizontal="center" vertical="center"/>
    </xf>
    <xf numFmtId="0" fontId="6" fillId="12" borderId="3"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4" xfId="0" applyFont="1" applyFill="1" applyBorder="1" applyAlignment="1">
      <alignment horizontal="center" vertical="center"/>
    </xf>
    <xf numFmtId="0" fontId="15" fillId="0" borderId="0" xfId="0" applyFont="1" applyAlignment="1">
      <alignment vertical="center" wrapText="1"/>
    </xf>
    <xf numFmtId="0" fontId="10" fillId="12" borderId="1" xfId="0" applyFont="1" applyFill="1" applyBorder="1" applyAlignment="1">
      <alignment horizontal="center" vertical="center"/>
    </xf>
    <xf numFmtId="0" fontId="10" fillId="0" borderId="1" xfId="0" applyFont="1" applyBorder="1" applyAlignment="1">
      <alignment horizontal="center" vertic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5" fillId="0" borderId="4" xfId="0" applyFont="1" applyBorder="1" applyAlignment="1">
      <alignment horizontal="left" vertical="center"/>
    </xf>
  </cellXfs>
  <cellStyles count="3">
    <cellStyle name="Followed Hyperlink" xfId="2" builtinId="9" hidden="1"/>
    <cellStyle name="Hyperlink" xfId="1" builtinId="8" hidden="1"/>
    <cellStyle name="Normal" xfId="0" builtinId="0" customBuiltin="1"/>
  </cellStyles>
  <dxfs count="0"/>
  <tableStyles count="0" defaultTableStyle="TableStyleMedium9"/>
  <colors>
    <mruColors>
      <color rgb="FF0000FF"/>
      <color rgb="FFFFDC6A"/>
      <color rgb="FFCFA2E5"/>
      <color rgb="FF98F2A5"/>
      <color rgb="FFF9FED2"/>
      <color rgb="FFA6E6FF"/>
      <color rgb="FFFABF8F"/>
      <color rgb="FFCD8BFA"/>
      <color rgb="FFFF71AC"/>
      <color rgb="FF73DF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Score by Strategic Pathway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accent1"/>
              </a:solidFill>
              <a:round/>
            </a:ln>
            <a:effectLst/>
          </c:spPr>
          <c:marker>
            <c:symbol val="none"/>
          </c:marker>
          <c:cat>
            <c:strRef>
              <c:f>Results!$J$4:$J$12</c:f>
              <c:strCache>
                <c:ptCount val="9"/>
                <c:pt idx="0">
                  <c:v>Governance and Institutions</c:v>
                </c:pt>
                <c:pt idx="1">
                  <c:v>Policy and Legal</c:v>
                </c:pt>
                <c:pt idx="2">
                  <c:v>Financial</c:v>
                </c:pt>
                <c:pt idx="3">
                  <c:v>Data</c:v>
                </c:pt>
                <c:pt idx="4">
                  <c:v>Innovation</c:v>
                </c:pt>
                <c:pt idx="5">
                  <c:v>Standards</c:v>
                </c:pt>
                <c:pt idx="6">
                  <c:v>Partnerships</c:v>
                </c:pt>
                <c:pt idx="7">
                  <c:v>Capacity &amp; Education</c:v>
                </c:pt>
                <c:pt idx="8">
                  <c:v>Communication &amp; Engagement</c:v>
                </c:pt>
              </c:strCache>
            </c:strRef>
          </c:cat>
          <c:val>
            <c:numRef>
              <c:f>Results!$K$4:$K$12</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F4E-40F9-B025-13A51B838BE5}"/>
            </c:ext>
          </c:extLst>
        </c:ser>
        <c:dLbls>
          <c:showLegendKey val="0"/>
          <c:showVal val="0"/>
          <c:showCatName val="0"/>
          <c:showSerName val="0"/>
          <c:showPercent val="0"/>
          <c:showBubbleSize val="0"/>
        </c:dLbls>
        <c:axId val="1100495151"/>
        <c:axId val="1100495567"/>
      </c:radarChart>
      <c:catAx>
        <c:axId val="1100495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0495567"/>
        <c:crosses val="autoZero"/>
        <c:auto val="1"/>
        <c:lblAlgn val="ctr"/>
        <c:lblOffset val="100"/>
        <c:noMultiLvlLbl val="0"/>
      </c:catAx>
      <c:valAx>
        <c:axId val="1100495567"/>
        <c:scaling>
          <c:orientation val="minMax"/>
          <c:max val="100"/>
        </c:scaling>
        <c:delete val="0"/>
        <c:axPos val="l"/>
        <c:majorGridlines>
          <c:spPr>
            <a:ln w="9525" cap="flat" cmpd="sng" algn="ctr">
              <a:solidFill>
                <a:schemeClr val="bg1">
                  <a:lumMod val="7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049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8" Type="http://schemas.openxmlformats.org/officeDocument/2006/relationships/image" Target="../media/image17.jpg"/><Relationship Id="rId13" Type="http://schemas.openxmlformats.org/officeDocument/2006/relationships/image" Target="../media/image22.jpg"/><Relationship Id="rId3" Type="http://schemas.openxmlformats.org/officeDocument/2006/relationships/image" Target="../media/image12.jpg"/><Relationship Id="rId7" Type="http://schemas.openxmlformats.org/officeDocument/2006/relationships/image" Target="../media/image16.jpg"/><Relationship Id="rId12" Type="http://schemas.openxmlformats.org/officeDocument/2006/relationships/image" Target="../media/image21.jpg"/><Relationship Id="rId2" Type="http://schemas.openxmlformats.org/officeDocument/2006/relationships/image" Target="../media/image11.jpg"/><Relationship Id="rId1" Type="http://schemas.openxmlformats.org/officeDocument/2006/relationships/image" Target="../media/image10.jpg"/><Relationship Id="rId6" Type="http://schemas.openxmlformats.org/officeDocument/2006/relationships/image" Target="../media/image15.jpg"/><Relationship Id="rId11" Type="http://schemas.openxmlformats.org/officeDocument/2006/relationships/image" Target="../media/image20.jpg"/><Relationship Id="rId5" Type="http://schemas.openxmlformats.org/officeDocument/2006/relationships/image" Target="../media/image14.jpg"/><Relationship Id="rId15" Type="http://schemas.openxmlformats.org/officeDocument/2006/relationships/image" Target="../media/image4.png"/><Relationship Id="rId10" Type="http://schemas.openxmlformats.org/officeDocument/2006/relationships/image" Target="../media/image19.jpg"/><Relationship Id="rId4" Type="http://schemas.openxmlformats.org/officeDocument/2006/relationships/image" Target="../media/image13.jpg"/><Relationship Id="rId9" Type="http://schemas.openxmlformats.org/officeDocument/2006/relationships/image" Target="../media/image18.jpg"/><Relationship Id="rId14" Type="http://schemas.openxmlformats.org/officeDocument/2006/relationships/image" Target="../media/image23.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2</xdr:col>
      <xdr:colOff>346075</xdr:colOff>
      <xdr:row>3</xdr:row>
      <xdr:rowOff>76200</xdr:rowOff>
    </xdr:from>
    <xdr:to>
      <xdr:col>2</xdr:col>
      <xdr:colOff>3181350</xdr:colOff>
      <xdr:row>3</xdr:row>
      <xdr:rowOff>2362200</xdr:rowOff>
    </xdr:to>
    <xdr:pic>
      <xdr:nvPicPr>
        <xdr:cNvPr id="2" name="Picture 1">
          <a:extLst>
            <a:ext uri="{FF2B5EF4-FFF2-40B4-BE49-F238E27FC236}">
              <a16:creationId xmlns:a16="http://schemas.microsoft.com/office/drawing/2014/main" id="{C19B55BD-8CE3-4299-A7C7-A5298207146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2825" y="904875"/>
          <a:ext cx="2835275" cy="228600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519112</xdr:colOff>
      <xdr:row>14</xdr:row>
      <xdr:rowOff>28574</xdr:rowOff>
    </xdr:from>
    <xdr:to>
      <xdr:col>13</xdr:col>
      <xdr:colOff>152400</xdr:colOff>
      <xdr:row>29</xdr:row>
      <xdr:rowOff>9524</xdr:rowOff>
    </xdr:to>
    <xdr:graphicFrame macro="">
      <xdr:nvGraphicFramePr>
        <xdr:cNvPr id="2" name="Chart 1">
          <a:extLst>
            <a:ext uri="{FF2B5EF4-FFF2-40B4-BE49-F238E27FC236}">
              <a16:creationId xmlns:a16="http://schemas.microsoft.com/office/drawing/2014/main" id="{0E1989F5-33C7-4FC0-67C9-71BCC91866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81280</xdr:colOff>
      <xdr:row>7</xdr:row>
      <xdr:rowOff>60960</xdr:rowOff>
    </xdr:from>
    <xdr:to>
      <xdr:col>2</xdr:col>
      <xdr:colOff>405130</xdr:colOff>
      <xdr:row>7</xdr:row>
      <xdr:rowOff>384810</xdr:rowOff>
    </xdr:to>
    <xdr:pic>
      <xdr:nvPicPr>
        <xdr:cNvPr id="2" name="Picture 1">
          <a:extLst>
            <a:ext uri="{FF2B5EF4-FFF2-40B4-BE49-F238E27FC236}">
              <a16:creationId xmlns:a16="http://schemas.microsoft.com/office/drawing/2014/main" id="{2675CBDE-7244-4E35-A10F-D76FA91A02BD}"/>
            </a:ext>
          </a:extLst>
        </xdr:cNvPr>
        <xdr:cNvPicPr/>
      </xdr:nvPicPr>
      <xdr:blipFill rotWithShape="1">
        <a:blip xmlns:r="http://schemas.openxmlformats.org/officeDocument/2006/relationships" r:embed="rId1"/>
        <a:srcRect r="-6164" b="-6401"/>
        <a:stretch/>
      </xdr:blipFill>
      <xdr:spPr bwMode="auto">
        <a:xfrm>
          <a:off x="795655" y="6195060"/>
          <a:ext cx="323850" cy="32385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60960</xdr:colOff>
      <xdr:row>8</xdr:row>
      <xdr:rowOff>40640</xdr:rowOff>
    </xdr:from>
    <xdr:to>
      <xdr:col>2</xdr:col>
      <xdr:colOff>384810</xdr:colOff>
      <xdr:row>8</xdr:row>
      <xdr:rowOff>360680</xdr:rowOff>
    </xdr:to>
    <xdr:pic>
      <xdr:nvPicPr>
        <xdr:cNvPr id="3" name="Picture 2">
          <a:extLst>
            <a:ext uri="{FF2B5EF4-FFF2-40B4-BE49-F238E27FC236}">
              <a16:creationId xmlns:a16="http://schemas.microsoft.com/office/drawing/2014/main" id="{058501D4-6D4A-457E-B472-CA0B4B4B1903}"/>
            </a:ext>
          </a:extLst>
        </xdr:cNvPr>
        <xdr:cNvPicPr/>
      </xdr:nvPicPr>
      <xdr:blipFill>
        <a:blip xmlns:r="http://schemas.openxmlformats.org/officeDocument/2006/relationships" r:embed="rId2"/>
        <a:stretch>
          <a:fillRect/>
        </a:stretch>
      </xdr:blipFill>
      <xdr:spPr>
        <a:xfrm>
          <a:off x="775335" y="6593840"/>
          <a:ext cx="323850" cy="320040"/>
        </a:xfrm>
        <a:prstGeom prst="rect">
          <a:avLst/>
        </a:prstGeom>
      </xdr:spPr>
    </xdr:pic>
    <xdr:clientData/>
  </xdr:twoCellAnchor>
  <xdr:twoCellAnchor editAs="oneCell">
    <xdr:from>
      <xdr:col>2</xdr:col>
      <xdr:colOff>60960</xdr:colOff>
      <xdr:row>9</xdr:row>
      <xdr:rowOff>50800</xdr:rowOff>
    </xdr:from>
    <xdr:to>
      <xdr:col>2</xdr:col>
      <xdr:colOff>384810</xdr:colOff>
      <xdr:row>9</xdr:row>
      <xdr:rowOff>367030</xdr:rowOff>
    </xdr:to>
    <xdr:pic>
      <xdr:nvPicPr>
        <xdr:cNvPr id="4" name="Picture 3">
          <a:extLst>
            <a:ext uri="{FF2B5EF4-FFF2-40B4-BE49-F238E27FC236}">
              <a16:creationId xmlns:a16="http://schemas.microsoft.com/office/drawing/2014/main" id="{925F4304-14F8-4D20-83C3-30A9BC7D5553}"/>
            </a:ext>
          </a:extLst>
        </xdr:cNvPr>
        <xdr:cNvPicPr/>
      </xdr:nvPicPr>
      <xdr:blipFill>
        <a:blip xmlns:r="http://schemas.openxmlformats.org/officeDocument/2006/relationships" r:embed="rId3"/>
        <a:stretch>
          <a:fillRect/>
        </a:stretch>
      </xdr:blipFill>
      <xdr:spPr>
        <a:xfrm>
          <a:off x="775335" y="7023100"/>
          <a:ext cx="323850" cy="316230"/>
        </a:xfrm>
        <a:prstGeom prst="rect">
          <a:avLst/>
        </a:prstGeom>
      </xdr:spPr>
    </xdr:pic>
    <xdr:clientData/>
  </xdr:twoCellAnchor>
  <xdr:twoCellAnchor editAs="oneCell">
    <xdr:from>
      <xdr:col>2</xdr:col>
      <xdr:colOff>60960</xdr:colOff>
      <xdr:row>10</xdr:row>
      <xdr:rowOff>60960</xdr:rowOff>
    </xdr:from>
    <xdr:to>
      <xdr:col>2</xdr:col>
      <xdr:colOff>384810</xdr:colOff>
      <xdr:row>10</xdr:row>
      <xdr:rowOff>384810</xdr:rowOff>
    </xdr:to>
    <xdr:pic>
      <xdr:nvPicPr>
        <xdr:cNvPr id="5" name="Picture 4">
          <a:extLst>
            <a:ext uri="{FF2B5EF4-FFF2-40B4-BE49-F238E27FC236}">
              <a16:creationId xmlns:a16="http://schemas.microsoft.com/office/drawing/2014/main" id="{73C57399-AA0D-4D2E-961B-78813D11D8E9}"/>
            </a:ext>
          </a:extLst>
        </xdr:cNvPr>
        <xdr:cNvPicPr/>
      </xdr:nvPicPr>
      <xdr:blipFill>
        <a:blip xmlns:r="http://schemas.openxmlformats.org/officeDocument/2006/relationships" r:embed="rId4"/>
        <a:stretch>
          <a:fillRect/>
        </a:stretch>
      </xdr:blipFill>
      <xdr:spPr>
        <a:xfrm>
          <a:off x="775335" y="7452360"/>
          <a:ext cx="323850" cy="323850"/>
        </a:xfrm>
        <a:prstGeom prst="rect">
          <a:avLst/>
        </a:prstGeom>
      </xdr:spPr>
    </xdr:pic>
    <xdr:clientData/>
  </xdr:twoCellAnchor>
  <xdr:twoCellAnchor editAs="oneCell">
    <xdr:from>
      <xdr:col>2</xdr:col>
      <xdr:colOff>71120</xdr:colOff>
      <xdr:row>11</xdr:row>
      <xdr:rowOff>50800</xdr:rowOff>
    </xdr:from>
    <xdr:to>
      <xdr:col>2</xdr:col>
      <xdr:colOff>394970</xdr:colOff>
      <xdr:row>11</xdr:row>
      <xdr:rowOff>370840</xdr:rowOff>
    </xdr:to>
    <xdr:pic>
      <xdr:nvPicPr>
        <xdr:cNvPr id="6" name="Picture 5">
          <a:extLst>
            <a:ext uri="{FF2B5EF4-FFF2-40B4-BE49-F238E27FC236}">
              <a16:creationId xmlns:a16="http://schemas.microsoft.com/office/drawing/2014/main" id="{FC0F6D52-F345-4DAC-9C77-E2DD75624309}"/>
            </a:ext>
          </a:extLst>
        </xdr:cNvPr>
        <xdr:cNvPicPr/>
      </xdr:nvPicPr>
      <xdr:blipFill>
        <a:blip xmlns:r="http://schemas.openxmlformats.org/officeDocument/2006/relationships" r:embed="rId5"/>
        <a:stretch>
          <a:fillRect/>
        </a:stretch>
      </xdr:blipFill>
      <xdr:spPr>
        <a:xfrm>
          <a:off x="785495" y="7861300"/>
          <a:ext cx="323850" cy="320040"/>
        </a:xfrm>
        <a:prstGeom prst="rect">
          <a:avLst/>
        </a:prstGeom>
      </xdr:spPr>
    </xdr:pic>
    <xdr:clientData/>
  </xdr:twoCellAnchor>
  <xdr:twoCellAnchor editAs="oneCell">
    <xdr:from>
      <xdr:col>2</xdr:col>
      <xdr:colOff>60960</xdr:colOff>
      <xdr:row>12</xdr:row>
      <xdr:rowOff>50800</xdr:rowOff>
    </xdr:from>
    <xdr:to>
      <xdr:col>2</xdr:col>
      <xdr:colOff>384810</xdr:colOff>
      <xdr:row>12</xdr:row>
      <xdr:rowOff>367030</xdr:rowOff>
    </xdr:to>
    <xdr:pic>
      <xdr:nvPicPr>
        <xdr:cNvPr id="7" name="Picture 6">
          <a:extLst>
            <a:ext uri="{FF2B5EF4-FFF2-40B4-BE49-F238E27FC236}">
              <a16:creationId xmlns:a16="http://schemas.microsoft.com/office/drawing/2014/main" id="{D0D89E91-8D4F-4230-B543-9E89A240A964}"/>
            </a:ext>
          </a:extLst>
        </xdr:cNvPr>
        <xdr:cNvPicPr/>
      </xdr:nvPicPr>
      <xdr:blipFill>
        <a:blip xmlns:r="http://schemas.openxmlformats.org/officeDocument/2006/relationships" r:embed="rId6"/>
        <a:stretch>
          <a:fillRect/>
        </a:stretch>
      </xdr:blipFill>
      <xdr:spPr>
        <a:xfrm>
          <a:off x="775335" y="8280400"/>
          <a:ext cx="323850" cy="316230"/>
        </a:xfrm>
        <a:prstGeom prst="rect">
          <a:avLst/>
        </a:prstGeom>
      </xdr:spPr>
    </xdr:pic>
    <xdr:clientData/>
  </xdr:twoCellAnchor>
  <xdr:twoCellAnchor editAs="oneCell">
    <xdr:from>
      <xdr:col>2</xdr:col>
      <xdr:colOff>60960</xdr:colOff>
      <xdr:row>13</xdr:row>
      <xdr:rowOff>50800</xdr:rowOff>
    </xdr:from>
    <xdr:to>
      <xdr:col>2</xdr:col>
      <xdr:colOff>384810</xdr:colOff>
      <xdr:row>13</xdr:row>
      <xdr:rowOff>374650</xdr:rowOff>
    </xdr:to>
    <xdr:pic>
      <xdr:nvPicPr>
        <xdr:cNvPr id="8" name="Picture 7">
          <a:extLst>
            <a:ext uri="{FF2B5EF4-FFF2-40B4-BE49-F238E27FC236}">
              <a16:creationId xmlns:a16="http://schemas.microsoft.com/office/drawing/2014/main" id="{1A062832-6F0E-4E12-87B2-256EF8D1F981}"/>
            </a:ext>
          </a:extLst>
        </xdr:cNvPr>
        <xdr:cNvPicPr/>
      </xdr:nvPicPr>
      <xdr:blipFill>
        <a:blip xmlns:r="http://schemas.openxmlformats.org/officeDocument/2006/relationships" r:embed="rId7"/>
        <a:stretch>
          <a:fillRect/>
        </a:stretch>
      </xdr:blipFill>
      <xdr:spPr>
        <a:xfrm>
          <a:off x="775335" y="8699500"/>
          <a:ext cx="323850" cy="323850"/>
        </a:xfrm>
        <a:prstGeom prst="rect">
          <a:avLst/>
        </a:prstGeom>
      </xdr:spPr>
    </xdr:pic>
    <xdr:clientData/>
  </xdr:twoCellAnchor>
  <xdr:twoCellAnchor editAs="oneCell">
    <xdr:from>
      <xdr:col>2</xdr:col>
      <xdr:colOff>60960</xdr:colOff>
      <xdr:row>14</xdr:row>
      <xdr:rowOff>40640</xdr:rowOff>
    </xdr:from>
    <xdr:to>
      <xdr:col>2</xdr:col>
      <xdr:colOff>384810</xdr:colOff>
      <xdr:row>14</xdr:row>
      <xdr:rowOff>364490</xdr:rowOff>
    </xdr:to>
    <xdr:pic>
      <xdr:nvPicPr>
        <xdr:cNvPr id="9" name="Picture 8">
          <a:extLst>
            <a:ext uri="{FF2B5EF4-FFF2-40B4-BE49-F238E27FC236}">
              <a16:creationId xmlns:a16="http://schemas.microsoft.com/office/drawing/2014/main" id="{F0160175-3C12-4AB8-8F10-6335AF08B907}"/>
            </a:ext>
          </a:extLst>
        </xdr:cNvPr>
        <xdr:cNvPicPr/>
      </xdr:nvPicPr>
      <xdr:blipFill>
        <a:blip xmlns:r="http://schemas.openxmlformats.org/officeDocument/2006/relationships" r:embed="rId8"/>
        <a:stretch>
          <a:fillRect/>
        </a:stretch>
      </xdr:blipFill>
      <xdr:spPr>
        <a:xfrm>
          <a:off x="775335" y="9108440"/>
          <a:ext cx="323850" cy="323850"/>
        </a:xfrm>
        <a:prstGeom prst="rect">
          <a:avLst/>
        </a:prstGeom>
      </xdr:spPr>
    </xdr:pic>
    <xdr:clientData/>
  </xdr:twoCellAnchor>
  <xdr:twoCellAnchor editAs="oneCell">
    <xdr:from>
      <xdr:col>2</xdr:col>
      <xdr:colOff>50800</xdr:colOff>
      <xdr:row>15</xdr:row>
      <xdr:rowOff>50800</xdr:rowOff>
    </xdr:from>
    <xdr:to>
      <xdr:col>2</xdr:col>
      <xdr:colOff>374650</xdr:colOff>
      <xdr:row>15</xdr:row>
      <xdr:rowOff>370840</xdr:rowOff>
    </xdr:to>
    <xdr:pic>
      <xdr:nvPicPr>
        <xdr:cNvPr id="10" name="Picture 9">
          <a:extLst>
            <a:ext uri="{FF2B5EF4-FFF2-40B4-BE49-F238E27FC236}">
              <a16:creationId xmlns:a16="http://schemas.microsoft.com/office/drawing/2014/main" id="{3B8D875D-FBCD-41F9-A24E-FDF956CBB08E}"/>
            </a:ext>
          </a:extLst>
        </xdr:cNvPr>
        <xdr:cNvPicPr/>
      </xdr:nvPicPr>
      <xdr:blipFill>
        <a:blip xmlns:r="http://schemas.openxmlformats.org/officeDocument/2006/relationships" r:embed="rId9"/>
        <a:stretch>
          <a:fillRect/>
        </a:stretch>
      </xdr:blipFill>
      <xdr:spPr>
        <a:xfrm>
          <a:off x="765175" y="9537700"/>
          <a:ext cx="323850" cy="320040"/>
        </a:xfrm>
        <a:prstGeom prst="rect">
          <a:avLst/>
        </a:prstGeom>
      </xdr:spPr>
    </xdr:pic>
    <xdr:clientData/>
  </xdr:twoCellAnchor>
  <xdr:twoCellAnchor editAs="oneCell">
    <xdr:from>
      <xdr:col>2</xdr:col>
      <xdr:colOff>60960</xdr:colOff>
      <xdr:row>16</xdr:row>
      <xdr:rowOff>40640</xdr:rowOff>
    </xdr:from>
    <xdr:to>
      <xdr:col>2</xdr:col>
      <xdr:colOff>384810</xdr:colOff>
      <xdr:row>16</xdr:row>
      <xdr:rowOff>360680</xdr:rowOff>
    </xdr:to>
    <xdr:pic>
      <xdr:nvPicPr>
        <xdr:cNvPr id="11" name="Picture 10">
          <a:extLst>
            <a:ext uri="{FF2B5EF4-FFF2-40B4-BE49-F238E27FC236}">
              <a16:creationId xmlns:a16="http://schemas.microsoft.com/office/drawing/2014/main" id="{DDA5AA10-9D57-4C5C-B811-9E8EE4BD373B}"/>
            </a:ext>
          </a:extLst>
        </xdr:cNvPr>
        <xdr:cNvPicPr/>
      </xdr:nvPicPr>
      <xdr:blipFill>
        <a:blip xmlns:r="http://schemas.openxmlformats.org/officeDocument/2006/relationships" r:embed="rId10"/>
        <a:stretch>
          <a:fillRect/>
        </a:stretch>
      </xdr:blipFill>
      <xdr:spPr>
        <a:xfrm>
          <a:off x="775335" y="9946640"/>
          <a:ext cx="323850" cy="320040"/>
        </a:xfrm>
        <a:prstGeom prst="rect">
          <a:avLst/>
        </a:prstGeom>
      </xdr:spPr>
    </xdr:pic>
    <xdr:clientData/>
  </xdr:twoCellAnchor>
  <xdr:twoCellAnchor editAs="oneCell">
    <xdr:from>
      <xdr:col>2</xdr:col>
      <xdr:colOff>60960</xdr:colOff>
      <xdr:row>17</xdr:row>
      <xdr:rowOff>50800</xdr:rowOff>
    </xdr:from>
    <xdr:to>
      <xdr:col>2</xdr:col>
      <xdr:colOff>384810</xdr:colOff>
      <xdr:row>17</xdr:row>
      <xdr:rowOff>374650</xdr:rowOff>
    </xdr:to>
    <xdr:pic>
      <xdr:nvPicPr>
        <xdr:cNvPr id="12" name="Picture 11">
          <a:extLst>
            <a:ext uri="{FF2B5EF4-FFF2-40B4-BE49-F238E27FC236}">
              <a16:creationId xmlns:a16="http://schemas.microsoft.com/office/drawing/2014/main" id="{E6D89020-5B53-49D9-80EB-CAC90555B070}"/>
            </a:ext>
          </a:extLst>
        </xdr:cNvPr>
        <xdr:cNvPicPr/>
      </xdr:nvPicPr>
      <xdr:blipFill>
        <a:blip xmlns:r="http://schemas.openxmlformats.org/officeDocument/2006/relationships" r:embed="rId11"/>
        <a:stretch>
          <a:fillRect/>
        </a:stretch>
      </xdr:blipFill>
      <xdr:spPr>
        <a:xfrm>
          <a:off x="775335" y="10375900"/>
          <a:ext cx="323850" cy="323850"/>
        </a:xfrm>
        <a:prstGeom prst="rect">
          <a:avLst/>
        </a:prstGeom>
      </xdr:spPr>
    </xdr:pic>
    <xdr:clientData/>
  </xdr:twoCellAnchor>
  <xdr:twoCellAnchor editAs="oneCell">
    <xdr:from>
      <xdr:col>2</xdr:col>
      <xdr:colOff>60960</xdr:colOff>
      <xdr:row>18</xdr:row>
      <xdr:rowOff>40640</xdr:rowOff>
    </xdr:from>
    <xdr:to>
      <xdr:col>2</xdr:col>
      <xdr:colOff>384810</xdr:colOff>
      <xdr:row>18</xdr:row>
      <xdr:rowOff>360680</xdr:rowOff>
    </xdr:to>
    <xdr:pic>
      <xdr:nvPicPr>
        <xdr:cNvPr id="13" name="Picture 12">
          <a:extLst>
            <a:ext uri="{FF2B5EF4-FFF2-40B4-BE49-F238E27FC236}">
              <a16:creationId xmlns:a16="http://schemas.microsoft.com/office/drawing/2014/main" id="{727CCEF1-EDAE-45A7-8886-5B66D134D502}"/>
            </a:ext>
          </a:extLst>
        </xdr:cNvPr>
        <xdr:cNvPicPr/>
      </xdr:nvPicPr>
      <xdr:blipFill>
        <a:blip xmlns:r="http://schemas.openxmlformats.org/officeDocument/2006/relationships" r:embed="rId12"/>
        <a:stretch>
          <a:fillRect/>
        </a:stretch>
      </xdr:blipFill>
      <xdr:spPr>
        <a:xfrm>
          <a:off x="775335" y="10784840"/>
          <a:ext cx="323850" cy="320040"/>
        </a:xfrm>
        <a:prstGeom prst="rect">
          <a:avLst/>
        </a:prstGeom>
      </xdr:spPr>
    </xdr:pic>
    <xdr:clientData/>
  </xdr:twoCellAnchor>
  <xdr:twoCellAnchor editAs="oneCell">
    <xdr:from>
      <xdr:col>2</xdr:col>
      <xdr:colOff>60960</xdr:colOff>
      <xdr:row>19</xdr:row>
      <xdr:rowOff>30480</xdr:rowOff>
    </xdr:from>
    <xdr:to>
      <xdr:col>2</xdr:col>
      <xdr:colOff>384810</xdr:colOff>
      <xdr:row>19</xdr:row>
      <xdr:rowOff>357505</xdr:rowOff>
    </xdr:to>
    <xdr:pic>
      <xdr:nvPicPr>
        <xdr:cNvPr id="14" name="Picture 13">
          <a:extLst>
            <a:ext uri="{FF2B5EF4-FFF2-40B4-BE49-F238E27FC236}">
              <a16:creationId xmlns:a16="http://schemas.microsoft.com/office/drawing/2014/main" id="{0361C301-D682-435E-95C1-FD451FB9DABE}"/>
            </a:ext>
          </a:extLst>
        </xdr:cNvPr>
        <xdr:cNvPicPr/>
      </xdr:nvPicPr>
      <xdr:blipFill>
        <a:blip xmlns:r="http://schemas.openxmlformats.org/officeDocument/2006/relationships" r:embed="rId13"/>
        <a:stretch>
          <a:fillRect/>
        </a:stretch>
      </xdr:blipFill>
      <xdr:spPr>
        <a:xfrm>
          <a:off x="775335" y="11193780"/>
          <a:ext cx="323850" cy="327025"/>
        </a:xfrm>
        <a:prstGeom prst="rect">
          <a:avLst/>
        </a:prstGeom>
      </xdr:spPr>
    </xdr:pic>
    <xdr:clientData/>
  </xdr:twoCellAnchor>
  <xdr:twoCellAnchor editAs="oneCell">
    <xdr:from>
      <xdr:col>2</xdr:col>
      <xdr:colOff>71120</xdr:colOff>
      <xdr:row>20</xdr:row>
      <xdr:rowOff>50800</xdr:rowOff>
    </xdr:from>
    <xdr:to>
      <xdr:col>2</xdr:col>
      <xdr:colOff>394970</xdr:colOff>
      <xdr:row>20</xdr:row>
      <xdr:rowOff>374650</xdr:rowOff>
    </xdr:to>
    <xdr:pic>
      <xdr:nvPicPr>
        <xdr:cNvPr id="15" name="Picture 14">
          <a:extLst>
            <a:ext uri="{FF2B5EF4-FFF2-40B4-BE49-F238E27FC236}">
              <a16:creationId xmlns:a16="http://schemas.microsoft.com/office/drawing/2014/main" id="{07EF7C6E-B9A5-44BF-8E55-35602A52F62C}"/>
            </a:ext>
          </a:extLst>
        </xdr:cNvPr>
        <xdr:cNvPicPr/>
      </xdr:nvPicPr>
      <xdr:blipFill>
        <a:blip xmlns:r="http://schemas.openxmlformats.org/officeDocument/2006/relationships" r:embed="rId14"/>
        <a:stretch>
          <a:fillRect/>
        </a:stretch>
      </xdr:blipFill>
      <xdr:spPr>
        <a:xfrm>
          <a:off x="785495" y="11633200"/>
          <a:ext cx="323850" cy="323850"/>
        </a:xfrm>
        <a:prstGeom prst="rect">
          <a:avLst/>
        </a:prstGeom>
      </xdr:spPr>
    </xdr:pic>
    <xdr:clientData/>
  </xdr:twoCellAnchor>
  <xdr:twoCellAnchor editAs="oneCell">
    <xdr:from>
      <xdr:col>1</xdr:col>
      <xdr:colOff>247650</xdr:colOff>
      <xdr:row>3</xdr:row>
      <xdr:rowOff>9525</xdr:rowOff>
    </xdr:from>
    <xdr:to>
      <xdr:col>3</xdr:col>
      <xdr:colOff>1571625</xdr:colOff>
      <xdr:row>3</xdr:row>
      <xdr:rowOff>1962150</xdr:rowOff>
    </xdr:to>
    <xdr:pic>
      <xdr:nvPicPr>
        <xdr:cNvPr id="16" name="Picture 15">
          <a:extLst>
            <a:ext uri="{FF2B5EF4-FFF2-40B4-BE49-F238E27FC236}">
              <a16:creationId xmlns:a16="http://schemas.microsoft.com/office/drawing/2014/main" id="{F4327D89-F151-4E7E-A5D1-0C9B1B460E81}"/>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533400" y="838200"/>
          <a:ext cx="2238375" cy="1952625"/>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342900</xdr:colOff>
      <xdr:row>3</xdr:row>
      <xdr:rowOff>180975</xdr:rowOff>
    </xdr:from>
    <xdr:to>
      <xdr:col>2</xdr:col>
      <xdr:colOff>3152775</xdr:colOff>
      <xdr:row>3</xdr:row>
      <xdr:rowOff>2190750</xdr:rowOff>
    </xdr:to>
    <xdr:pic>
      <xdr:nvPicPr>
        <xdr:cNvPr id="2" name="Picture 1">
          <a:extLst>
            <a:ext uri="{FF2B5EF4-FFF2-40B4-BE49-F238E27FC236}">
              <a16:creationId xmlns:a16="http://schemas.microsoft.com/office/drawing/2014/main" id="{C3EF92BA-FA49-4505-8F27-A89496AF904C}"/>
            </a:ext>
          </a:extLst>
        </xdr:cNvPr>
        <xdr:cNvPicPr>
          <a:picLocks noChangeAspect="1"/>
        </xdr:cNvPicPr>
      </xdr:nvPicPr>
      <xdr:blipFill>
        <a:blip xmlns:r="http://schemas.openxmlformats.org/officeDocument/2006/relationships" r:embed="rId1"/>
        <a:stretch>
          <a:fillRect/>
        </a:stretch>
      </xdr:blipFill>
      <xdr:spPr>
        <a:xfrm>
          <a:off x="1104900" y="1009650"/>
          <a:ext cx="2809875" cy="20097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47624</xdr:colOff>
      <xdr:row>3</xdr:row>
      <xdr:rowOff>66676</xdr:rowOff>
    </xdr:from>
    <xdr:to>
      <xdr:col>2</xdr:col>
      <xdr:colOff>2120635</xdr:colOff>
      <xdr:row>3</xdr:row>
      <xdr:rowOff>1676400</xdr:rowOff>
    </xdr:to>
    <xdr:pic>
      <xdr:nvPicPr>
        <xdr:cNvPr id="2" name="Picture 1">
          <a:extLst>
            <a:ext uri="{FF2B5EF4-FFF2-40B4-BE49-F238E27FC236}">
              <a16:creationId xmlns:a16="http://schemas.microsoft.com/office/drawing/2014/main" id="{421AE5F8-B86F-48EE-A9AD-EF39CE27A413}"/>
            </a:ext>
          </a:extLst>
        </xdr:cNvPr>
        <xdr:cNvPicPr>
          <a:picLocks noChangeAspect="1"/>
        </xdr:cNvPicPr>
      </xdr:nvPicPr>
      <xdr:blipFill>
        <a:blip xmlns:r="http://schemas.openxmlformats.org/officeDocument/2006/relationships" r:embed="rId1"/>
        <a:stretch>
          <a:fillRect/>
        </a:stretch>
      </xdr:blipFill>
      <xdr:spPr>
        <a:xfrm>
          <a:off x="647699" y="895351"/>
          <a:ext cx="2073011" cy="16097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247649</xdr:colOff>
      <xdr:row>3</xdr:row>
      <xdr:rowOff>66675</xdr:rowOff>
    </xdr:from>
    <xdr:to>
      <xdr:col>2</xdr:col>
      <xdr:colOff>1933575</xdr:colOff>
      <xdr:row>3</xdr:row>
      <xdr:rowOff>2011680</xdr:rowOff>
    </xdr:to>
    <xdr:pic>
      <xdr:nvPicPr>
        <xdr:cNvPr id="2" name="Picture 1">
          <a:extLst>
            <a:ext uri="{FF2B5EF4-FFF2-40B4-BE49-F238E27FC236}">
              <a16:creationId xmlns:a16="http://schemas.microsoft.com/office/drawing/2014/main" id="{03973558-51AA-43F7-A779-7D2D05791C0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099" y="895350"/>
          <a:ext cx="2343151" cy="2124075"/>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47625</xdr:colOff>
      <xdr:row>3</xdr:row>
      <xdr:rowOff>152400</xdr:rowOff>
    </xdr:from>
    <xdr:to>
      <xdr:col>2</xdr:col>
      <xdr:colOff>2193925</xdr:colOff>
      <xdr:row>3</xdr:row>
      <xdr:rowOff>1762125</xdr:rowOff>
    </xdr:to>
    <xdr:pic>
      <xdr:nvPicPr>
        <xdr:cNvPr id="2" name="Picture 1">
          <a:extLst>
            <a:ext uri="{FF2B5EF4-FFF2-40B4-BE49-F238E27FC236}">
              <a16:creationId xmlns:a16="http://schemas.microsoft.com/office/drawing/2014/main" id="{B1646FD1-0FAC-4221-8B30-FCE18BEA7283}"/>
            </a:ext>
          </a:extLst>
        </xdr:cNvPr>
        <xdr:cNvPicPr>
          <a:picLocks noChangeAspect="1"/>
        </xdr:cNvPicPr>
      </xdr:nvPicPr>
      <xdr:blipFill>
        <a:blip xmlns:r="http://schemas.openxmlformats.org/officeDocument/2006/relationships" r:embed="rId1"/>
        <a:stretch>
          <a:fillRect/>
        </a:stretch>
      </xdr:blipFill>
      <xdr:spPr>
        <a:xfrm>
          <a:off x="647700" y="981075"/>
          <a:ext cx="2146300" cy="1609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95250</xdr:colOff>
      <xdr:row>3</xdr:row>
      <xdr:rowOff>47625</xdr:rowOff>
    </xdr:from>
    <xdr:to>
      <xdr:col>2</xdr:col>
      <xdr:colOff>2676525</xdr:colOff>
      <xdr:row>3</xdr:row>
      <xdr:rowOff>2047875</xdr:rowOff>
    </xdr:to>
    <xdr:pic>
      <xdr:nvPicPr>
        <xdr:cNvPr id="2" name="Picture 1">
          <a:extLst>
            <a:ext uri="{FF2B5EF4-FFF2-40B4-BE49-F238E27FC236}">
              <a16:creationId xmlns:a16="http://schemas.microsoft.com/office/drawing/2014/main" id="{758E93D2-B29E-4D70-BFD5-9132C93FAA4E}"/>
            </a:ext>
          </a:extLst>
        </xdr:cNvPr>
        <xdr:cNvPicPr>
          <a:picLocks noChangeAspect="1"/>
        </xdr:cNvPicPr>
      </xdr:nvPicPr>
      <xdr:blipFill>
        <a:blip xmlns:r="http://schemas.openxmlformats.org/officeDocument/2006/relationships" r:embed="rId1"/>
        <a:stretch>
          <a:fillRect/>
        </a:stretch>
      </xdr:blipFill>
      <xdr:spPr>
        <a:xfrm>
          <a:off x="714375" y="619125"/>
          <a:ext cx="2581275" cy="20002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190499</xdr:colOff>
      <xdr:row>3</xdr:row>
      <xdr:rowOff>260812</xdr:rowOff>
    </xdr:from>
    <xdr:to>
      <xdr:col>2</xdr:col>
      <xdr:colOff>2866828</xdr:colOff>
      <xdr:row>3</xdr:row>
      <xdr:rowOff>2238375</xdr:rowOff>
    </xdr:to>
    <xdr:pic>
      <xdr:nvPicPr>
        <xdr:cNvPr id="2" name="Picture 1">
          <a:extLst>
            <a:ext uri="{FF2B5EF4-FFF2-40B4-BE49-F238E27FC236}">
              <a16:creationId xmlns:a16="http://schemas.microsoft.com/office/drawing/2014/main" id="{D64D1ADB-E6D8-4D3F-B76B-5DD6DEF4348F}"/>
            </a:ext>
            <a:ext uri="{147F2762-F138-4A5C-976F-8EAC2B608ADB}">
              <a16:predDERef xmlns:a16="http://schemas.microsoft.com/office/drawing/2014/main" pred="{05F43BD3-61C4-4AC5-84CB-8889FA62651B}"/>
            </a:ext>
          </a:extLst>
        </xdr:cNvPr>
        <xdr:cNvPicPr>
          <a:picLocks noChangeAspect="1"/>
        </xdr:cNvPicPr>
      </xdr:nvPicPr>
      <xdr:blipFill>
        <a:blip xmlns:r="http://schemas.openxmlformats.org/officeDocument/2006/relationships" r:embed="rId1"/>
        <a:stretch>
          <a:fillRect/>
        </a:stretch>
      </xdr:blipFill>
      <xdr:spPr>
        <a:xfrm>
          <a:off x="819149" y="1089487"/>
          <a:ext cx="2676329" cy="197756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542925</xdr:colOff>
      <xdr:row>3</xdr:row>
      <xdr:rowOff>209550</xdr:rowOff>
    </xdr:from>
    <xdr:to>
      <xdr:col>2</xdr:col>
      <xdr:colOff>3390900</xdr:colOff>
      <xdr:row>3</xdr:row>
      <xdr:rowOff>2209800</xdr:rowOff>
    </xdr:to>
    <xdr:pic>
      <xdr:nvPicPr>
        <xdr:cNvPr id="2" name="Picture 1">
          <a:extLst>
            <a:ext uri="{FF2B5EF4-FFF2-40B4-BE49-F238E27FC236}">
              <a16:creationId xmlns:a16="http://schemas.microsoft.com/office/drawing/2014/main" id="{35250388-74DE-4053-8796-B020E9F18A23}"/>
            </a:ext>
          </a:extLst>
        </xdr:cNvPr>
        <xdr:cNvPicPr>
          <a:picLocks noChangeAspect="1"/>
        </xdr:cNvPicPr>
      </xdr:nvPicPr>
      <xdr:blipFill>
        <a:blip xmlns:r="http://schemas.openxmlformats.org/officeDocument/2006/relationships" r:embed="rId1"/>
        <a:stretch>
          <a:fillRect/>
        </a:stretch>
      </xdr:blipFill>
      <xdr:spPr>
        <a:xfrm>
          <a:off x="1171575" y="1038225"/>
          <a:ext cx="2238375" cy="20002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2</xdr:col>
      <xdr:colOff>1962150</xdr:colOff>
      <xdr:row>4</xdr:row>
      <xdr:rowOff>28576</xdr:rowOff>
    </xdr:to>
    <xdr:pic>
      <xdr:nvPicPr>
        <xdr:cNvPr id="2" name="Picture 1">
          <a:extLst>
            <a:ext uri="{FF2B5EF4-FFF2-40B4-BE49-F238E27FC236}">
              <a16:creationId xmlns:a16="http://schemas.microsoft.com/office/drawing/2014/main" id="{DEC4D379-B378-4404-B4BF-99E789E56BFA}"/>
            </a:ext>
          </a:extLst>
        </xdr:cNvPr>
        <xdr:cNvPicPr>
          <a:picLocks noChangeAspect="1"/>
        </xdr:cNvPicPr>
      </xdr:nvPicPr>
      <xdr:blipFill>
        <a:blip xmlns:r="http://schemas.openxmlformats.org/officeDocument/2006/relationships" r:embed="rId1"/>
        <a:stretch>
          <a:fillRect/>
        </a:stretch>
      </xdr:blipFill>
      <xdr:spPr>
        <a:xfrm>
          <a:off x="581025" y="1257300"/>
          <a:ext cx="1962150" cy="1866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A9EF8-43E3-407F-9DF5-74B3B225696F}">
  <sheetPr published="0"/>
  <dimension ref="A2:E140"/>
  <sheetViews>
    <sheetView tabSelected="1" zoomScale="80" zoomScaleNormal="80" workbookViewId="0"/>
  </sheetViews>
  <sheetFormatPr defaultColWidth="10.69921875" defaultRowHeight="18" x14ac:dyDescent="0.3"/>
  <cols>
    <col min="1" max="1" width="4.5" style="38" customWidth="1"/>
    <col min="2" max="2" width="33.19921875" style="38" customWidth="1"/>
    <col min="3" max="3" width="3.8984375" style="40" bestFit="1" customWidth="1"/>
    <col min="4" max="4" width="164" style="38" customWidth="1"/>
    <col min="5" max="5" width="8.09765625" style="38" customWidth="1"/>
    <col min="6" max="16384" width="10.69921875" style="38"/>
  </cols>
  <sheetData>
    <row r="2" spans="2:4" x14ac:dyDescent="0.3">
      <c r="B2" s="39" t="s">
        <v>218</v>
      </c>
      <c r="D2" s="41"/>
    </row>
    <row r="3" spans="2:4" x14ac:dyDescent="0.3">
      <c r="B3" s="42" t="s">
        <v>225</v>
      </c>
      <c r="D3" s="41"/>
    </row>
    <row r="4" spans="2:4" x14ac:dyDescent="0.3">
      <c r="B4" s="43" t="s">
        <v>0</v>
      </c>
      <c r="D4" s="41"/>
    </row>
    <row r="5" spans="2:4" x14ac:dyDescent="0.3">
      <c r="D5" s="41"/>
    </row>
    <row r="6" spans="2:4" x14ac:dyDescent="0.3">
      <c r="B6" s="44" t="s">
        <v>1</v>
      </c>
      <c r="C6" s="45"/>
      <c r="D6" s="46" t="s">
        <v>2</v>
      </c>
    </row>
    <row r="7" spans="2:4" x14ac:dyDescent="0.3">
      <c r="D7" s="41"/>
    </row>
    <row r="8" spans="2:4" x14ac:dyDescent="0.3">
      <c r="B8" s="47"/>
      <c r="C8" s="48"/>
      <c r="D8" s="42"/>
    </row>
    <row r="9" spans="2:4" x14ac:dyDescent="0.3">
      <c r="B9" s="49" t="s">
        <v>3</v>
      </c>
      <c r="C9" s="50"/>
      <c r="D9" s="51" t="s">
        <v>4</v>
      </c>
    </row>
    <row r="10" spans="2:4" x14ac:dyDescent="0.3">
      <c r="B10" s="52" t="s">
        <v>5</v>
      </c>
      <c r="C10" s="50"/>
      <c r="D10" s="51" t="s">
        <v>4</v>
      </c>
    </row>
    <row r="11" spans="2:4" x14ac:dyDescent="0.3">
      <c r="B11" s="52" t="s">
        <v>6</v>
      </c>
      <c r="C11" s="50"/>
      <c r="D11" s="51" t="s">
        <v>4</v>
      </c>
    </row>
    <row r="12" spans="2:4" x14ac:dyDescent="0.3">
      <c r="B12" s="52" t="s">
        <v>7</v>
      </c>
      <c r="C12" s="50"/>
      <c r="D12" s="51" t="s">
        <v>4</v>
      </c>
    </row>
    <row r="13" spans="2:4" x14ac:dyDescent="0.3">
      <c r="D13" s="41"/>
    </row>
    <row r="14" spans="2:4" x14ac:dyDescent="0.3">
      <c r="B14" s="41" t="s">
        <v>8</v>
      </c>
      <c r="D14" s="41"/>
    </row>
    <row r="15" spans="2:4" ht="54" x14ac:dyDescent="0.3">
      <c r="D15" s="53" t="s">
        <v>9</v>
      </c>
    </row>
    <row r="16" spans="2:4" ht="36" x14ac:dyDescent="0.3">
      <c r="D16" s="53" t="s">
        <v>10</v>
      </c>
    </row>
    <row r="17" spans="2:4" ht="54" x14ac:dyDescent="0.3">
      <c r="D17" s="54" t="s">
        <v>226</v>
      </c>
    </row>
    <row r="18" spans="2:4" x14ac:dyDescent="0.3">
      <c r="D18" s="41"/>
    </row>
    <row r="19" spans="2:4" x14ac:dyDescent="0.3">
      <c r="B19" s="41" t="s">
        <v>11</v>
      </c>
      <c r="D19" s="41"/>
    </row>
    <row r="20" spans="2:4" x14ac:dyDescent="0.3">
      <c r="C20" s="40">
        <v>1</v>
      </c>
      <c r="D20" s="38" t="s">
        <v>12</v>
      </c>
    </row>
    <row r="21" spans="2:4" x14ac:dyDescent="0.3">
      <c r="C21" s="40">
        <v>2</v>
      </c>
      <c r="D21" s="38" t="s">
        <v>13</v>
      </c>
    </row>
    <row r="22" spans="2:4" ht="36" x14ac:dyDescent="0.3">
      <c r="C22" s="40" t="s">
        <v>14</v>
      </c>
      <c r="D22" s="54" t="s">
        <v>15</v>
      </c>
    </row>
    <row r="23" spans="2:4" ht="36" x14ac:dyDescent="0.3">
      <c r="D23" s="54" t="s">
        <v>16</v>
      </c>
    </row>
    <row r="24" spans="2:4" ht="36" x14ac:dyDescent="0.3">
      <c r="C24" s="40" t="s">
        <v>14</v>
      </c>
      <c r="D24" s="54" t="s">
        <v>17</v>
      </c>
    </row>
    <row r="25" spans="2:4" x14ac:dyDescent="0.3">
      <c r="C25" s="40">
        <v>3</v>
      </c>
      <c r="D25" s="38" t="s">
        <v>227</v>
      </c>
    </row>
    <row r="27" spans="2:4" x14ac:dyDescent="0.3">
      <c r="B27" s="41" t="s">
        <v>18</v>
      </c>
    </row>
    <row r="28" spans="2:4" ht="36" x14ac:dyDescent="0.3">
      <c r="B28" s="41"/>
      <c r="C28" s="40">
        <v>1</v>
      </c>
      <c r="D28" s="54" t="s">
        <v>19</v>
      </c>
    </row>
    <row r="29" spans="2:4" ht="36" x14ac:dyDescent="0.3">
      <c r="B29" s="41"/>
      <c r="C29" s="40">
        <v>2</v>
      </c>
      <c r="D29" s="54" t="s">
        <v>20</v>
      </c>
    </row>
    <row r="30" spans="2:4" ht="36" x14ac:dyDescent="0.3">
      <c r="B30" s="41"/>
      <c r="C30" s="40">
        <v>3</v>
      </c>
      <c r="D30" s="54" t="s">
        <v>21</v>
      </c>
    </row>
    <row r="31" spans="2:4" ht="36" x14ac:dyDescent="0.3">
      <c r="C31" s="40">
        <v>4</v>
      </c>
      <c r="D31" s="55" t="s">
        <v>22</v>
      </c>
    </row>
    <row r="32" spans="2:4" x14ac:dyDescent="0.3">
      <c r="B32" s="38" t="s">
        <v>14</v>
      </c>
      <c r="C32" s="40">
        <v>5</v>
      </c>
      <c r="D32" s="56" t="s">
        <v>23</v>
      </c>
    </row>
    <row r="33" spans="2:5" ht="54" x14ac:dyDescent="0.3">
      <c r="B33" s="38" t="s">
        <v>14</v>
      </c>
      <c r="C33" s="40">
        <v>6</v>
      </c>
      <c r="D33" s="56" t="s">
        <v>24</v>
      </c>
    </row>
    <row r="34" spans="2:5" ht="36" x14ac:dyDescent="0.3">
      <c r="B34" s="38" t="s">
        <v>14</v>
      </c>
      <c r="C34" s="40">
        <v>7</v>
      </c>
      <c r="D34" s="57" t="s">
        <v>25</v>
      </c>
    </row>
    <row r="35" spans="2:5" ht="54" x14ac:dyDescent="0.3">
      <c r="B35" s="38" t="s">
        <v>14</v>
      </c>
      <c r="C35" s="40">
        <v>8</v>
      </c>
      <c r="D35" s="58" t="s">
        <v>26</v>
      </c>
    </row>
    <row r="36" spans="2:5" x14ac:dyDescent="0.3">
      <c r="B36" s="38" t="s">
        <v>27</v>
      </c>
      <c r="C36" s="40">
        <v>9</v>
      </c>
      <c r="D36" s="56" t="s">
        <v>28</v>
      </c>
    </row>
    <row r="37" spans="2:5" ht="180" x14ac:dyDescent="0.3">
      <c r="B37" s="38" t="s">
        <v>14</v>
      </c>
      <c r="C37" s="40">
        <v>10</v>
      </c>
      <c r="D37" s="57" t="s">
        <v>29</v>
      </c>
    </row>
    <row r="38" spans="2:5" ht="54" x14ac:dyDescent="0.3">
      <c r="B38" s="38" t="s">
        <v>14</v>
      </c>
      <c r="C38" s="40">
        <v>11</v>
      </c>
      <c r="D38" s="59" t="s">
        <v>30</v>
      </c>
    </row>
    <row r="39" spans="2:5" x14ac:dyDescent="0.3">
      <c r="B39" s="38" t="s">
        <v>14</v>
      </c>
      <c r="C39" s="40">
        <v>12</v>
      </c>
      <c r="D39" s="38" t="s">
        <v>31</v>
      </c>
      <c r="E39" s="60"/>
    </row>
    <row r="40" spans="2:5" x14ac:dyDescent="0.3">
      <c r="C40" s="40">
        <v>13</v>
      </c>
      <c r="D40" s="38" t="s">
        <v>32</v>
      </c>
      <c r="E40" s="61" t="s">
        <v>14</v>
      </c>
    </row>
    <row r="41" spans="2:5" ht="54" x14ac:dyDescent="0.3">
      <c r="B41" s="38" t="s">
        <v>14</v>
      </c>
      <c r="C41" s="40">
        <v>14</v>
      </c>
      <c r="D41" s="62" t="s">
        <v>214</v>
      </c>
    </row>
    <row r="42" spans="2:5" ht="36" x14ac:dyDescent="0.3">
      <c r="C42" s="40">
        <v>15</v>
      </c>
      <c r="D42" s="62" t="s">
        <v>33</v>
      </c>
    </row>
    <row r="43" spans="2:5" x14ac:dyDescent="0.3">
      <c r="B43" s="63"/>
      <c r="C43" s="64"/>
      <c r="E43" s="65"/>
    </row>
    <row r="44" spans="2:5" x14ac:dyDescent="0.3">
      <c r="B44" s="63" t="s">
        <v>34</v>
      </c>
      <c r="C44" s="66"/>
      <c r="D44" s="67"/>
      <c r="E44" s="65"/>
    </row>
    <row r="45" spans="2:5" ht="36" x14ac:dyDescent="0.3">
      <c r="B45" s="68"/>
      <c r="C45" s="66">
        <v>1</v>
      </c>
      <c r="D45" s="56" t="s">
        <v>35</v>
      </c>
      <c r="E45" s="65"/>
    </row>
    <row r="46" spans="2:5" x14ac:dyDescent="0.3">
      <c r="B46" s="68"/>
      <c r="C46" s="66"/>
      <c r="D46" s="56" t="s">
        <v>36</v>
      </c>
      <c r="E46" s="65"/>
    </row>
    <row r="47" spans="2:5" x14ac:dyDescent="0.3">
      <c r="B47" s="68"/>
      <c r="C47" s="66"/>
      <c r="D47" s="56" t="s">
        <v>37</v>
      </c>
      <c r="E47" s="65"/>
    </row>
    <row r="48" spans="2:5" x14ac:dyDescent="0.3">
      <c r="B48" s="68"/>
      <c r="C48" s="66"/>
      <c r="D48" s="62" t="s">
        <v>38</v>
      </c>
      <c r="E48" s="65"/>
    </row>
    <row r="49" spans="2:5" x14ac:dyDescent="0.3">
      <c r="B49" s="68"/>
      <c r="C49" s="66"/>
      <c r="D49" s="69"/>
      <c r="E49" s="65"/>
    </row>
    <row r="50" spans="2:5" ht="54" x14ac:dyDescent="0.3">
      <c r="C50" s="40">
        <v>2</v>
      </c>
      <c r="D50" s="62" t="s">
        <v>39</v>
      </c>
      <c r="E50" s="65"/>
    </row>
    <row r="51" spans="2:5" x14ac:dyDescent="0.3">
      <c r="B51" s="42"/>
      <c r="C51" s="70"/>
      <c r="D51" s="71"/>
      <c r="E51" s="72"/>
    </row>
    <row r="52" spans="2:5" x14ac:dyDescent="0.3">
      <c r="B52" s="41" t="s">
        <v>40</v>
      </c>
      <c r="E52" s="65"/>
    </row>
    <row r="53" spans="2:5" x14ac:dyDescent="0.3">
      <c r="D53" s="73" t="s">
        <v>206</v>
      </c>
      <c r="E53" s="65"/>
    </row>
    <row r="54" spans="2:5" x14ac:dyDescent="0.3">
      <c r="B54" s="74"/>
      <c r="C54" s="75"/>
      <c r="D54" s="76" t="s">
        <v>205</v>
      </c>
      <c r="E54" s="65"/>
    </row>
    <row r="55" spans="2:5" x14ac:dyDescent="0.3">
      <c r="B55" s="74"/>
      <c r="C55" s="75"/>
      <c r="D55" s="76"/>
      <c r="E55" s="65"/>
    </row>
    <row r="56" spans="2:5" x14ac:dyDescent="0.3">
      <c r="B56" s="74"/>
      <c r="C56" s="75"/>
      <c r="D56" s="76" t="s">
        <v>207</v>
      </c>
      <c r="E56" s="65"/>
    </row>
    <row r="57" spans="2:5" x14ac:dyDescent="0.3">
      <c r="B57" s="74"/>
      <c r="C57" s="75"/>
      <c r="D57" s="76" t="s">
        <v>208</v>
      </c>
      <c r="E57" s="65"/>
    </row>
    <row r="58" spans="2:5" x14ac:dyDescent="0.3">
      <c r="B58" s="74"/>
      <c r="C58" s="75"/>
      <c r="D58" s="76"/>
      <c r="E58" s="65"/>
    </row>
    <row r="59" spans="2:5" x14ac:dyDescent="0.3">
      <c r="B59" s="74"/>
      <c r="C59" s="75"/>
      <c r="D59" s="76" t="s">
        <v>209</v>
      </c>
      <c r="E59" s="65"/>
    </row>
    <row r="60" spans="2:5" x14ac:dyDescent="0.3">
      <c r="B60" s="74"/>
      <c r="C60" s="75"/>
      <c r="D60" s="76" t="s">
        <v>215</v>
      </c>
      <c r="E60" s="65"/>
    </row>
    <row r="61" spans="2:5" x14ac:dyDescent="0.3">
      <c r="B61" s="74"/>
      <c r="C61" s="75"/>
      <c r="D61" s="76"/>
      <c r="E61" s="65"/>
    </row>
    <row r="62" spans="2:5" x14ac:dyDescent="0.3">
      <c r="B62" s="74"/>
      <c r="C62" s="75"/>
      <c r="D62" s="76" t="s">
        <v>211</v>
      </c>
      <c r="E62" s="65"/>
    </row>
    <row r="63" spans="2:5" x14ac:dyDescent="0.3">
      <c r="B63" s="77" t="s">
        <v>14</v>
      </c>
      <c r="C63" s="75"/>
      <c r="D63" s="76" t="s">
        <v>216</v>
      </c>
      <c r="E63" s="65"/>
    </row>
    <row r="64" spans="2:5" x14ac:dyDescent="0.3">
      <c r="B64" s="77"/>
      <c r="C64" s="75"/>
      <c r="D64" s="76" t="s">
        <v>210</v>
      </c>
      <c r="E64" s="65"/>
    </row>
    <row r="65" spans="2:5" x14ac:dyDescent="0.3">
      <c r="B65" s="77"/>
      <c r="C65" s="75"/>
      <c r="D65" s="76"/>
      <c r="E65" s="65"/>
    </row>
    <row r="66" spans="2:5" ht="36" x14ac:dyDescent="0.3">
      <c r="B66" s="78" t="s">
        <v>41</v>
      </c>
      <c r="C66" s="75"/>
      <c r="D66" s="79" t="s">
        <v>42</v>
      </c>
      <c r="E66" s="65"/>
    </row>
    <row r="67" spans="2:5" x14ac:dyDescent="0.3">
      <c r="E67" s="65"/>
    </row>
    <row r="68" spans="2:5" x14ac:dyDescent="0.3">
      <c r="B68" s="42"/>
      <c r="C68" s="70"/>
      <c r="D68" s="42" t="s">
        <v>43</v>
      </c>
      <c r="E68" s="72"/>
    </row>
    <row r="69" spans="2:5" x14ac:dyDescent="0.3">
      <c r="B69" s="42"/>
      <c r="C69" s="70"/>
      <c r="D69" s="42" t="s">
        <v>44</v>
      </c>
      <c r="E69" s="72"/>
    </row>
    <row r="70" spans="2:5" x14ac:dyDescent="0.3">
      <c r="B70" s="42"/>
      <c r="C70" s="70"/>
      <c r="D70" s="42" t="s">
        <v>45</v>
      </c>
      <c r="E70" s="72"/>
    </row>
    <row r="71" spans="2:5" x14ac:dyDescent="0.3">
      <c r="B71" s="42"/>
      <c r="C71" s="70"/>
      <c r="D71" s="42" t="s">
        <v>46</v>
      </c>
      <c r="E71" s="72"/>
    </row>
    <row r="72" spans="2:5" x14ac:dyDescent="0.3">
      <c r="B72" s="42"/>
      <c r="C72" s="70"/>
      <c r="D72" s="71"/>
      <c r="E72" s="72"/>
    </row>
    <row r="73" spans="2:5" x14ac:dyDescent="0.3">
      <c r="B73" s="80" t="s">
        <v>47</v>
      </c>
      <c r="C73" s="70"/>
      <c r="D73" s="71"/>
      <c r="E73" s="72"/>
    </row>
    <row r="74" spans="2:5" x14ac:dyDescent="0.3">
      <c r="D74" s="73" t="s">
        <v>212</v>
      </c>
      <c r="E74" s="65"/>
    </row>
    <row r="75" spans="2:5" x14ac:dyDescent="0.3">
      <c r="D75" s="38" t="s">
        <v>48</v>
      </c>
      <c r="E75" s="65"/>
    </row>
    <row r="76" spans="2:5" x14ac:dyDescent="0.3">
      <c r="E76" s="65"/>
    </row>
    <row r="77" spans="2:5" x14ac:dyDescent="0.3">
      <c r="B77" s="63" t="s">
        <v>49</v>
      </c>
      <c r="C77" s="64"/>
      <c r="E77" s="65"/>
    </row>
    <row r="78" spans="2:5" x14ac:dyDescent="0.3">
      <c r="B78" s="68"/>
      <c r="C78" s="66"/>
      <c r="D78" s="42" t="s">
        <v>217</v>
      </c>
      <c r="E78" s="65"/>
    </row>
    <row r="79" spans="2:5" x14ac:dyDescent="0.3">
      <c r="B79" s="68"/>
      <c r="C79" s="66"/>
      <c r="D79" s="42"/>
      <c r="E79" s="65"/>
    </row>
    <row r="80" spans="2:5" x14ac:dyDescent="0.3">
      <c r="B80" s="68"/>
      <c r="C80" s="66"/>
      <c r="D80" s="42"/>
      <c r="E80" s="65"/>
    </row>
    <row r="81" spans="2:5" x14ac:dyDescent="0.3">
      <c r="B81" s="68"/>
      <c r="C81" s="66"/>
      <c r="D81" s="42"/>
      <c r="E81" s="65"/>
    </row>
    <row r="82" spans="2:5" x14ac:dyDescent="0.3">
      <c r="B82" s="68"/>
      <c r="C82" s="66"/>
      <c r="D82" s="69"/>
      <c r="E82" s="65"/>
    </row>
    <row r="83" spans="2:5" x14ac:dyDescent="0.3">
      <c r="E83" s="65"/>
    </row>
    <row r="84" spans="2:5" x14ac:dyDescent="0.3">
      <c r="B84" s="42"/>
      <c r="C84" s="70"/>
      <c r="D84" s="71"/>
      <c r="E84" s="72"/>
    </row>
    <row r="85" spans="2:5" x14ac:dyDescent="0.3">
      <c r="B85" s="42"/>
      <c r="C85" s="70"/>
      <c r="D85" s="71"/>
      <c r="E85" s="72"/>
    </row>
    <row r="86" spans="2:5" x14ac:dyDescent="0.3">
      <c r="B86" s="42"/>
      <c r="C86" s="70"/>
      <c r="D86" s="71"/>
      <c r="E86" s="72"/>
    </row>
    <row r="87" spans="2:5" x14ac:dyDescent="0.3">
      <c r="B87" s="63"/>
      <c r="C87" s="64"/>
      <c r="E87" s="65"/>
    </row>
    <row r="88" spans="2:5" x14ac:dyDescent="0.3">
      <c r="B88" s="68"/>
      <c r="C88" s="66"/>
      <c r="D88" s="69"/>
      <c r="E88" s="65"/>
    </row>
    <row r="89" spans="2:5" x14ac:dyDescent="0.3">
      <c r="B89" s="68"/>
      <c r="C89" s="66"/>
      <c r="D89" s="69"/>
      <c r="E89" s="65"/>
    </row>
    <row r="90" spans="2:5" x14ac:dyDescent="0.3">
      <c r="B90" s="68"/>
      <c r="C90" s="66"/>
      <c r="D90" s="69"/>
      <c r="E90" s="65"/>
    </row>
    <row r="91" spans="2:5" x14ac:dyDescent="0.3">
      <c r="B91" s="68"/>
      <c r="C91" s="66"/>
      <c r="D91" s="69"/>
      <c r="E91" s="65"/>
    </row>
    <row r="92" spans="2:5" x14ac:dyDescent="0.3">
      <c r="E92" s="65"/>
    </row>
    <row r="93" spans="2:5" x14ac:dyDescent="0.3">
      <c r="B93" s="42"/>
      <c r="C93" s="70"/>
      <c r="D93" s="71"/>
      <c r="E93" s="72"/>
    </row>
    <row r="94" spans="2:5" x14ac:dyDescent="0.3">
      <c r="B94" s="42"/>
      <c r="C94" s="70"/>
      <c r="D94" s="71"/>
      <c r="E94" s="81"/>
    </row>
    <row r="95" spans="2:5" x14ac:dyDescent="0.3">
      <c r="B95" s="63"/>
      <c r="C95" s="64"/>
      <c r="E95" s="65"/>
    </row>
    <row r="96" spans="2:5" x14ac:dyDescent="0.3">
      <c r="B96" s="68"/>
      <c r="C96" s="66"/>
      <c r="D96" s="69"/>
      <c r="E96" s="65"/>
    </row>
    <row r="97" spans="2:5" x14ac:dyDescent="0.3">
      <c r="B97" s="68"/>
      <c r="C97" s="66"/>
      <c r="D97" s="69"/>
      <c r="E97" s="65"/>
    </row>
    <row r="98" spans="2:5" x14ac:dyDescent="0.3">
      <c r="B98" s="68"/>
      <c r="C98" s="66"/>
      <c r="D98" s="69"/>
      <c r="E98" s="65"/>
    </row>
    <row r="99" spans="2:5" x14ac:dyDescent="0.3">
      <c r="B99" s="68"/>
      <c r="C99" s="66"/>
      <c r="D99" s="69"/>
      <c r="E99" s="65"/>
    </row>
    <row r="100" spans="2:5" x14ac:dyDescent="0.3">
      <c r="E100" s="65"/>
    </row>
    <row r="101" spans="2:5" x14ac:dyDescent="0.3">
      <c r="B101" s="42"/>
      <c r="C101" s="70"/>
      <c r="D101" s="71"/>
      <c r="E101" s="72"/>
    </row>
    <row r="102" spans="2:5" x14ac:dyDescent="0.3">
      <c r="B102" s="42"/>
      <c r="C102" s="70"/>
      <c r="D102" s="71"/>
      <c r="E102" s="81"/>
    </row>
    <row r="103" spans="2:5" x14ac:dyDescent="0.3">
      <c r="B103" s="63"/>
      <c r="C103" s="64"/>
      <c r="E103" s="65"/>
    </row>
    <row r="104" spans="2:5" x14ac:dyDescent="0.3">
      <c r="B104" s="68"/>
      <c r="C104" s="66"/>
      <c r="D104" s="69"/>
      <c r="E104" s="65"/>
    </row>
    <row r="105" spans="2:5" x14ac:dyDescent="0.3">
      <c r="B105" s="68"/>
      <c r="C105" s="66"/>
      <c r="D105" s="79"/>
      <c r="E105" s="65"/>
    </row>
    <row r="106" spans="2:5" x14ac:dyDescent="0.3">
      <c r="B106" s="68"/>
      <c r="C106" s="66"/>
      <c r="D106" s="69"/>
      <c r="E106" s="65"/>
    </row>
    <row r="107" spans="2:5" x14ac:dyDescent="0.3">
      <c r="B107" s="68"/>
      <c r="C107" s="66"/>
      <c r="D107" s="69"/>
      <c r="E107" s="65"/>
    </row>
    <row r="108" spans="2:5" x14ac:dyDescent="0.3">
      <c r="B108" s="68"/>
      <c r="C108" s="66"/>
      <c r="D108" s="69"/>
      <c r="E108" s="65"/>
    </row>
    <row r="109" spans="2:5" x14ac:dyDescent="0.3">
      <c r="B109" s="68"/>
      <c r="C109" s="66"/>
      <c r="D109" s="69"/>
      <c r="E109" s="65"/>
    </row>
    <row r="110" spans="2:5" x14ac:dyDescent="0.3">
      <c r="B110" s="68"/>
      <c r="C110" s="66"/>
      <c r="D110" s="69"/>
      <c r="E110" s="65"/>
    </row>
    <row r="111" spans="2:5" x14ac:dyDescent="0.3">
      <c r="B111" s="68"/>
      <c r="C111" s="66"/>
      <c r="D111" s="69"/>
      <c r="E111" s="65"/>
    </row>
    <row r="112" spans="2:5" x14ac:dyDescent="0.3">
      <c r="B112" s="68"/>
      <c r="C112" s="66"/>
      <c r="D112" s="69"/>
      <c r="E112" s="65"/>
    </row>
    <row r="113" spans="1:5" x14ac:dyDescent="0.3">
      <c r="A113" s="82"/>
      <c r="B113" s="68"/>
      <c r="C113" s="66"/>
      <c r="D113" s="69"/>
      <c r="E113" s="65"/>
    </row>
    <row r="114" spans="1:5" x14ac:dyDescent="0.3">
      <c r="B114" s="42"/>
      <c r="C114" s="70"/>
      <c r="D114" s="71"/>
      <c r="E114" s="72"/>
    </row>
    <row r="115" spans="1:5" x14ac:dyDescent="0.3">
      <c r="B115" s="42"/>
      <c r="C115" s="70"/>
      <c r="D115" s="71"/>
      <c r="E115" s="72"/>
    </row>
    <row r="116" spans="1:5" x14ac:dyDescent="0.3">
      <c r="B116" s="63"/>
      <c r="C116" s="64"/>
      <c r="E116" s="65"/>
    </row>
    <row r="117" spans="1:5" x14ac:dyDescent="0.3">
      <c r="A117" s="82"/>
      <c r="B117" s="74"/>
      <c r="C117" s="75"/>
      <c r="D117" s="69"/>
      <c r="E117" s="65"/>
    </row>
    <row r="118" spans="1:5" x14ac:dyDescent="0.3">
      <c r="A118" s="82"/>
      <c r="B118" s="74"/>
      <c r="C118" s="75"/>
      <c r="D118" s="69"/>
      <c r="E118" s="65"/>
    </row>
    <row r="119" spans="1:5" x14ac:dyDescent="0.3">
      <c r="A119" s="82"/>
      <c r="B119" s="74"/>
      <c r="C119" s="75"/>
      <c r="D119" s="69"/>
      <c r="E119" s="65"/>
    </row>
    <row r="120" spans="1:5" x14ac:dyDescent="0.3">
      <c r="A120" s="82"/>
      <c r="B120" s="74"/>
      <c r="C120" s="75"/>
      <c r="D120" s="69"/>
      <c r="E120" s="65"/>
    </row>
    <row r="121" spans="1:5" x14ac:dyDescent="0.3">
      <c r="A121" s="82"/>
      <c r="B121" s="74"/>
      <c r="C121" s="75"/>
      <c r="D121" s="69"/>
      <c r="E121" s="65"/>
    </row>
    <row r="122" spans="1:5" x14ac:dyDescent="0.3">
      <c r="A122" s="82"/>
      <c r="B122" s="74"/>
      <c r="C122" s="75"/>
      <c r="D122" s="69"/>
      <c r="E122" s="65"/>
    </row>
    <row r="123" spans="1:5" x14ac:dyDescent="0.3">
      <c r="A123" s="82"/>
      <c r="B123" s="74"/>
      <c r="C123" s="75"/>
      <c r="D123" s="69"/>
      <c r="E123" s="65"/>
    </row>
    <row r="124" spans="1:5" x14ac:dyDescent="0.3">
      <c r="B124" s="68"/>
      <c r="C124" s="66"/>
      <c r="D124" s="69"/>
      <c r="E124" s="65"/>
    </row>
    <row r="125" spans="1:5" x14ac:dyDescent="0.3">
      <c r="B125" s="42"/>
      <c r="C125" s="70"/>
      <c r="D125" s="71"/>
      <c r="E125" s="72"/>
    </row>
    <row r="126" spans="1:5" x14ac:dyDescent="0.3">
      <c r="B126" s="42"/>
      <c r="C126" s="70"/>
      <c r="D126" s="71"/>
      <c r="E126" s="72"/>
    </row>
    <row r="127" spans="1:5" x14ac:dyDescent="0.3">
      <c r="E127" s="83"/>
    </row>
    <row r="128" spans="1:5" x14ac:dyDescent="0.3">
      <c r="E128" s="83"/>
    </row>
    <row r="129" spans="4:5" x14ac:dyDescent="0.3">
      <c r="E129" s="83"/>
    </row>
    <row r="130" spans="4:5" x14ac:dyDescent="0.3">
      <c r="E130" s="83"/>
    </row>
    <row r="131" spans="4:5" x14ac:dyDescent="0.3">
      <c r="E131" s="83"/>
    </row>
    <row r="132" spans="4:5" x14ac:dyDescent="0.3">
      <c r="E132" s="83"/>
    </row>
    <row r="133" spans="4:5" x14ac:dyDescent="0.3">
      <c r="E133" s="83"/>
    </row>
    <row r="134" spans="4:5" x14ac:dyDescent="0.3">
      <c r="E134" s="83"/>
    </row>
    <row r="135" spans="4:5" x14ac:dyDescent="0.3">
      <c r="E135" s="84"/>
    </row>
    <row r="136" spans="4:5" x14ac:dyDescent="0.3">
      <c r="E136" s="65"/>
    </row>
    <row r="137" spans="4:5" x14ac:dyDescent="0.3">
      <c r="D137" s="85"/>
      <c r="E137" s="72"/>
    </row>
    <row r="138" spans="4:5" x14ac:dyDescent="0.3">
      <c r="D138" s="65"/>
    </row>
    <row r="139" spans="4:5" x14ac:dyDescent="0.3">
      <c r="D139" s="65"/>
    </row>
    <row r="140" spans="4:5" x14ac:dyDescent="0.3">
      <c r="D140" s="65"/>
    </row>
  </sheetData>
  <sheetProtection sheet="1" objects="1" scenarios="1"/>
  <dataValidations count="1">
    <dataValidation type="whole" allowBlank="1" showInputMessage="1" showErrorMessage="1" sqref="E51 E68:E73 E84:E86 E93 E101 E114:E115 E125:E126" xr:uid="{C323EAC6-59AF-4078-B872-BF1E43C61349}">
      <formula1>0</formula1>
      <formula2>100</formula2>
    </dataValidation>
  </dataValidations>
  <pageMargins left="0.7" right="0.7" top="0.75" bottom="0.75" header="0.3" footer="0.3"/>
  <pageSetup paperSize="9" orientation="portrait" horizontalDpi="4294967293"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ublished="0"/>
  <dimension ref="A2:I21"/>
  <sheetViews>
    <sheetView zoomScale="80" zoomScaleNormal="80" workbookViewId="0">
      <selection activeCell="A5" sqref="A5"/>
    </sheetView>
  </sheetViews>
  <sheetFormatPr defaultColWidth="11" defaultRowHeight="15.6" x14ac:dyDescent="0.3"/>
  <cols>
    <col min="1" max="1" width="2" style="232" customWidth="1"/>
    <col min="2" max="2" width="8.09765625" style="232" customWidth="1"/>
    <col min="3" max="3" width="30" style="232" customWidth="1"/>
    <col min="4" max="4" width="56.19921875" style="233" customWidth="1"/>
    <col min="5" max="5" width="64.19921875" style="233" customWidth="1"/>
    <col min="6" max="7" width="8.59765625" style="232" customWidth="1"/>
    <col min="8" max="8" width="10" style="232" customWidth="1"/>
    <col min="9" max="9" width="60" style="232" customWidth="1"/>
    <col min="10" max="16384" width="11" style="232"/>
  </cols>
  <sheetData>
    <row r="2" spans="1:9" x14ac:dyDescent="0.3">
      <c r="B2" s="86" t="s">
        <v>185</v>
      </c>
    </row>
    <row r="3" spans="1:9" ht="66" x14ac:dyDescent="0.3">
      <c r="D3" s="302" t="s">
        <v>186</v>
      </c>
    </row>
    <row r="4" spans="1:9" ht="145.19999999999999" customHeight="1" x14ac:dyDescent="0.3">
      <c r="D4" s="236" t="s">
        <v>187</v>
      </c>
    </row>
    <row r="5" spans="1:9" x14ac:dyDescent="0.3">
      <c r="A5" s="237"/>
      <c r="B5" s="238"/>
      <c r="C5" s="237"/>
      <c r="F5" s="303" t="s">
        <v>14</v>
      </c>
      <c r="G5" s="303" t="s">
        <v>14</v>
      </c>
      <c r="H5" s="303" t="s">
        <v>14</v>
      </c>
    </row>
    <row r="6" spans="1:9" ht="31.2" x14ac:dyDescent="0.3">
      <c r="A6" s="237"/>
      <c r="B6" s="304" t="s">
        <v>155</v>
      </c>
      <c r="C6" s="305" t="s">
        <v>54</v>
      </c>
      <c r="D6" s="306" t="s">
        <v>55</v>
      </c>
      <c r="E6" s="306" t="s">
        <v>71</v>
      </c>
      <c r="F6" s="307" t="s">
        <v>57</v>
      </c>
      <c r="G6" s="307" t="s">
        <v>58</v>
      </c>
      <c r="H6" s="306" t="s">
        <v>59</v>
      </c>
      <c r="I6" s="307" t="s">
        <v>60</v>
      </c>
    </row>
    <row r="7" spans="1:9" x14ac:dyDescent="0.3">
      <c r="A7" s="237"/>
      <c r="B7" s="246"/>
      <c r="C7" s="308"/>
      <c r="D7" s="309"/>
      <c r="E7" s="249"/>
      <c r="F7" s="310"/>
      <c r="G7" s="310"/>
      <c r="H7" s="310"/>
      <c r="I7" s="251"/>
    </row>
    <row r="8" spans="1:9" s="259" customFormat="1" ht="138.75" customHeight="1" x14ac:dyDescent="0.3">
      <c r="A8" s="252"/>
      <c r="B8" s="253">
        <v>9.1999999999999993</v>
      </c>
      <c r="C8" s="311" t="s">
        <v>301</v>
      </c>
      <c r="D8" s="312" t="s">
        <v>188</v>
      </c>
      <c r="E8" s="256"/>
      <c r="F8" s="114">
        <v>0</v>
      </c>
      <c r="G8" s="114">
        <v>1</v>
      </c>
      <c r="H8" s="313">
        <f>$F8*$G8</f>
        <v>0</v>
      </c>
      <c r="I8" s="314" t="s">
        <v>302</v>
      </c>
    </row>
    <row r="9" spans="1:9" s="268" customFormat="1" ht="154.5" customHeight="1" x14ac:dyDescent="0.3">
      <c r="A9" s="263"/>
      <c r="B9" s="228">
        <v>9.3000000000000007</v>
      </c>
      <c r="C9" s="218" t="s">
        <v>303</v>
      </c>
      <c r="D9" s="264" t="s">
        <v>189</v>
      </c>
      <c r="E9" s="265"/>
      <c r="F9" s="106">
        <v>0</v>
      </c>
      <c r="G9" s="106">
        <v>1</v>
      </c>
      <c r="H9" s="313">
        <f t="shared" ref="H9:H16" si="0">$F9*$G9</f>
        <v>0</v>
      </c>
      <c r="I9" s="315" t="s">
        <v>304</v>
      </c>
    </row>
    <row r="10" spans="1:9" s="268" customFormat="1" ht="126" customHeight="1" x14ac:dyDescent="0.3">
      <c r="A10" s="263"/>
      <c r="B10" s="228">
        <v>9.4</v>
      </c>
      <c r="C10" s="218" t="s">
        <v>305</v>
      </c>
      <c r="D10" s="264" t="s">
        <v>190</v>
      </c>
      <c r="E10" s="265"/>
      <c r="F10" s="316">
        <v>0</v>
      </c>
      <c r="G10" s="316">
        <v>1</v>
      </c>
      <c r="H10" s="313">
        <f t="shared" si="0"/>
        <v>0</v>
      </c>
      <c r="I10" s="218" t="s">
        <v>306</v>
      </c>
    </row>
    <row r="11" spans="1:9" s="268" customFormat="1" ht="156.75" customHeight="1" x14ac:dyDescent="0.3">
      <c r="A11" s="263"/>
      <c r="B11" s="228">
        <v>9.5</v>
      </c>
      <c r="C11" s="218" t="s">
        <v>307</v>
      </c>
      <c r="D11" s="264" t="s">
        <v>191</v>
      </c>
      <c r="E11" s="265"/>
      <c r="F11" s="316">
        <v>0</v>
      </c>
      <c r="G11" s="316">
        <v>1</v>
      </c>
      <c r="H11" s="313">
        <f t="shared" si="0"/>
        <v>0</v>
      </c>
      <c r="I11" s="228" t="s">
        <v>308</v>
      </c>
    </row>
    <row r="12" spans="1:9" s="268" customFormat="1" ht="115.2" x14ac:dyDescent="0.3">
      <c r="A12" s="263"/>
      <c r="B12" s="228">
        <v>9.6</v>
      </c>
      <c r="C12" s="218" t="s">
        <v>309</v>
      </c>
      <c r="D12" s="264" t="s">
        <v>192</v>
      </c>
      <c r="E12" s="265"/>
      <c r="F12" s="316">
        <v>0</v>
      </c>
      <c r="G12" s="316">
        <v>1</v>
      </c>
      <c r="H12" s="313">
        <f t="shared" si="0"/>
        <v>0</v>
      </c>
      <c r="I12" s="315" t="s">
        <v>310</v>
      </c>
    </row>
    <row r="13" spans="1:9" s="268" customFormat="1" ht="147" customHeight="1" x14ac:dyDescent="0.3">
      <c r="A13" s="263"/>
      <c r="B13" s="228">
        <v>9.8000000000000007</v>
      </c>
      <c r="C13" s="218" t="s">
        <v>311</v>
      </c>
      <c r="D13" s="264" t="s">
        <v>193</v>
      </c>
      <c r="E13" s="317"/>
      <c r="F13" s="316">
        <v>0</v>
      </c>
      <c r="G13" s="316">
        <v>1</v>
      </c>
      <c r="H13" s="313">
        <f t="shared" si="0"/>
        <v>0</v>
      </c>
      <c r="I13" s="264" t="s">
        <v>312</v>
      </c>
    </row>
    <row r="14" spans="1:9" ht="316.5" customHeight="1" x14ac:dyDescent="0.3">
      <c r="A14" s="237"/>
      <c r="B14" s="318" t="s">
        <v>194</v>
      </c>
      <c r="C14" s="319" t="s">
        <v>313</v>
      </c>
      <c r="D14" s="264" t="s">
        <v>195</v>
      </c>
      <c r="E14" s="273"/>
      <c r="F14" s="320">
        <v>0</v>
      </c>
      <c r="G14" s="320">
        <v>1</v>
      </c>
      <c r="H14" s="313">
        <f t="shared" si="0"/>
        <v>0</v>
      </c>
      <c r="I14" s="321" t="s">
        <v>314</v>
      </c>
    </row>
    <row r="15" spans="1:9" x14ac:dyDescent="0.3">
      <c r="B15" s="261"/>
      <c r="C15" s="261"/>
      <c r="D15" s="279"/>
      <c r="E15" s="273"/>
      <c r="F15" s="320">
        <v>0</v>
      </c>
      <c r="G15" s="320">
        <v>0</v>
      </c>
      <c r="H15" s="313">
        <f t="shared" si="0"/>
        <v>0</v>
      </c>
      <c r="I15" s="261"/>
    </row>
    <row r="16" spans="1:9" x14ac:dyDescent="0.3">
      <c r="B16" s="261"/>
      <c r="C16" s="261"/>
      <c r="D16" s="279"/>
      <c r="E16" s="273"/>
      <c r="F16" s="320">
        <v>0</v>
      </c>
      <c r="G16" s="320">
        <v>0</v>
      </c>
      <c r="H16" s="313">
        <f t="shared" si="0"/>
        <v>0</v>
      </c>
      <c r="I16" s="261"/>
    </row>
    <row r="18" spans="4:8" x14ac:dyDescent="0.3">
      <c r="E18" s="275" t="s">
        <v>64</v>
      </c>
      <c r="F18" s="276"/>
      <c r="G18" s="276"/>
      <c r="H18" s="322">
        <f>(SUMIF(H$8:H$16,"&gt;=0")/G$19)*(G$19/G$20)</f>
        <v>0</v>
      </c>
    </row>
    <row r="19" spans="4:8" x14ac:dyDescent="0.3">
      <c r="D19" s="124"/>
      <c r="E19" s="275" t="s">
        <v>65</v>
      </c>
      <c r="F19" s="276" t="s">
        <v>14</v>
      </c>
      <c r="G19" s="323">
        <f>COUNTIF(G$8:G$16,"&gt;0")</f>
        <v>7</v>
      </c>
      <c r="H19" s="276"/>
    </row>
    <row r="20" spans="4:8" x14ac:dyDescent="0.3">
      <c r="E20" s="275" t="s">
        <v>66</v>
      </c>
      <c r="F20" s="276" t="s">
        <v>14</v>
      </c>
      <c r="G20" s="323">
        <f>SUMIF($G$8:$G$16,"&gt;0")</f>
        <v>7</v>
      </c>
      <c r="H20" s="276"/>
    </row>
    <row r="21" spans="4:8" x14ac:dyDescent="0.3">
      <c r="E21" s="279" t="s">
        <v>67</v>
      </c>
      <c r="F21" s="323">
        <f>SUMIF(F$8:F$16,"&gt;=0")/$G$19</f>
        <v>0</v>
      </c>
      <c r="G21" s="276"/>
      <c r="H21" s="276"/>
    </row>
  </sheetData>
  <sheetProtection sheet="1" selectLockedCells="1"/>
  <dataValidations count="1">
    <dataValidation type="whole" operator="lessThan" allowBlank="1" showInputMessage="1" showErrorMessage="1" sqref="F8:H16" xr:uid="{B8395974-8A22-46D6-94FC-EA8FF80EAA2C}">
      <formula1>101</formula1>
    </dataValidation>
  </dataValidations>
  <pageMargins left="0.7" right="0.7" top="0.75" bottom="0.75" header="0.3" footer="0.3"/>
  <pageSetup paperSize="9" orientation="portrait" horizontalDpi="4294967293" verticalDpi="300"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ublished="0"/>
  <dimension ref="A2:M101"/>
  <sheetViews>
    <sheetView topLeftCell="A10" zoomScaleNormal="100" workbookViewId="0">
      <selection activeCell="A10" sqref="A10"/>
    </sheetView>
  </sheetViews>
  <sheetFormatPr defaultColWidth="11" defaultRowHeight="15.6" x14ac:dyDescent="0.3"/>
  <cols>
    <col min="1" max="1" width="3.19921875" style="232" customWidth="1"/>
    <col min="2" max="2" width="4.19921875" style="232" customWidth="1"/>
    <col min="3" max="3" width="75.5" style="233" customWidth="1"/>
    <col min="4" max="4" width="17" style="232" customWidth="1"/>
    <col min="5" max="6" width="6.59765625" style="234" customWidth="1"/>
    <col min="7" max="7" width="6.69921875" style="325" customWidth="1"/>
    <col min="8" max="9" width="11" style="232"/>
    <col min="10" max="10" width="28" style="232" bestFit="1" customWidth="1"/>
    <col min="11" max="11" width="18.5" style="303" customWidth="1"/>
    <col min="12" max="16384" width="11" style="232"/>
  </cols>
  <sheetData>
    <row r="2" spans="1:13" ht="23.4" x14ac:dyDescent="0.45">
      <c r="B2" s="324" t="s">
        <v>196</v>
      </c>
    </row>
    <row r="3" spans="1:13" ht="23.4" x14ac:dyDescent="0.45">
      <c r="B3" s="324"/>
      <c r="J3" s="326"/>
      <c r="K3" s="415" t="s">
        <v>199</v>
      </c>
    </row>
    <row r="4" spans="1:13" ht="23.4" x14ac:dyDescent="0.45">
      <c r="B4" s="324"/>
      <c r="J4" s="326" t="str">
        <f>$C$14</f>
        <v>Governance and Institutions</v>
      </c>
      <c r="K4" s="416">
        <f>G$23</f>
        <v>0</v>
      </c>
    </row>
    <row r="5" spans="1:13" ht="23.4" x14ac:dyDescent="0.45">
      <c r="B5" s="324"/>
      <c r="J5" s="326" t="str">
        <f>C25</f>
        <v>Policy and Legal</v>
      </c>
      <c r="K5" s="327">
        <f>G32</f>
        <v>0</v>
      </c>
    </row>
    <row r="6" spans="1:13" ht="23.4" x14ac:dyDescent="0.45">
      <c r="B6" s="324"/>
      <c r="J6" s="326" t="str">
        <f>C34</f>
        <v>Financial</v>
      </c>
      <c r="K6" s="327">
        <f>G42</f>
        <v>0</v>
      </c>
    </row>
    <row r="7" spans="1:13" ht="23.4" x14ac:dyDescent="0.45">
      <c r="B7" s="324"/>
      <c r="J7" s="326" t="str">
        <f>C44</f>
        <v>Data</v>
      </c>
      <c r="K7" s="327">
        <f>G52</f>
        <v>0</v>
      </c>
    </row>
    <row r="8" spans="1:13" ht="23.4" x14ac:dyDescent="0.45">
      <c r="B8" s="324"/>
      <c r="J8" s="326" t="str">
        <f>C54</f>
        <v>Innovation</v>
      </c>
      <c r="K8" s="327">
        <f>G63</f>
        <v>0</v>
      </c>
    </row>
    <row r="9" spans="1:13" ht="23.4" x14ac:dyDescent="0.45">
      <c r="B9" s="324"/>
      <c r="J9" s="326" t="str">
        <f>C65</f>
        <v>Standards</v>
      </c>
      <c r="K9" s="327">
        <f>G71</f>
        <v>0</v>
      </c>
    </row>
    <row r="10" spans="1:13" ht="23.4" x14ac:dyDescent="0.45">
      <c r="B10" s="324"/>
      <c r="J10" s="326" t="str">
        <f>C73</f>
        <v>Partnerships</v>
      </c>
      <c r="K10" s="327">
        <f>G81</f>
        <v>0</v>
      </c>
    </row>
    <row r="11" spans="1:13" ht="23.4" x14ac:dyDescent="0.45">
      <c r="B11" s="324"/>
      <c r="J11" s="326" t="str">
        <f>C83</f>
        <v>Capacity &amp; Education</v>
      </c>
      <c r="K11" s="327">
        <f>G81</f>
        <v>0</v>
      </c>
    </row>
    <row r="12" spans="1:13" ht="23.4" x14ac:dyDescent="0.45">
      <c r="B12" s="324"/>
      <c r="J12" s="326" t="str">
        <f>C92</f>
        <v>Communication &amp; Engagement</v>
      </c>
      <c r="K12" s="327">
        <f>G101</f>
        <v>0</v>
      </c>
    </row>
    <row r="13" spans="1:13" x14ac:dyDescent="0.3">
      <c r="A13" s="328"/>
      <c r="B13" s="328"/>
      <c r="C13" s="329"/>
      <c r="D13" s="328"/>
      <c r="E13" s="330"/>
      <c r="F13" s="330"/>
      <c r="J13" s="328"/>
      <c r="K13" s="331"/>
      <c r="L13" s="328"/>
    </row>
    <row r="14" spans="1:13" x14ac:dyDescent="0.3">
      <c r="A14" s="328"/>
      <c r="B14" s="332"/>
      <c r="C14" s="333" t="str">
        <f>'SP1 Governance and Institutions'!D3</f>
        <v>Governance and Institutions</v>
      </c>
      <c r="D14" s="332"/>
      <c r="E14" s="334"/>
      <c r="F14" s="334"/>
      <c r="G14" s="276"/>
      <c r="J14" s="328"/>
      <c r="K14" s="331"/>
      <c r="L14" s="328"/>
    </row>
    <row r="15" spans="1:13" x14ac:dyDescent="0.3">
      <c r="A15" s="328"/>
      <c r="B15" s="335" t="s">
        <v>197</v>
      </c>
      <c r="C15" s="336" t="s">
        <v>54</v>
      </c>
      <c r="D15" s="337"/>
      <c r="E15" s="338" t="s">
        <v>57</v>
      </c>
      <c r="F15" s="338" t="s">
        <v>58</v>
      </c>
      <c r="G15" s="339" t="s">
        <v>198</v>
      </c>
      <c r="K15" s="232"/>
      <c r="L15" s="328"/>
      <c r="M15" s="328"/>
    </row>
    <row r="16" spans="1:13" ht="45.75" customHeight="1" x14ac:dyDescent="0.3">
      <c r="A16" s="328"/>
      <c r="B16" s="253">
        <f>'SP1 Governance and Institutions'!B8</f>
        <v>1.1000000000000001</v>
      </c>
      <c r="C16" s="253" t="str">
        <f>'SP1 Governance and Institutions'!C8</f>
        <v>LEADERSHIP: Is there a “champion” in government that is leading, engaging and promoting the benefits of a National SDI across all levels of government organizations, and with the private sector, academia, and the local community?</v>
      </c>
      <c r="D16" s="340"/>
      <c r="E16" s="341">
        <f>'SP1 Governance and Institutions'!F8</f>
        <v>0</v>
      </c>
      <c r="F16" s="341">
        <f>'SP1 Governance and Institutions'!G8</f>
        <v>1</v>
      </c>
      <c r="G16" s="341">
        <f>'SP1 Governance and Institutions'!H8</f>
        <v>0</v>
      </c>
      <c r="K16" s="232"/>
      <c r="L16" s="342"/>
      <c r="M16" s="328"/>
    </row>
    <row r="17" spans="1:13" ht="32.25" customHeight="1" x14ac:dyDescent="0.3">
      <c r="A17" s="328"/>
      <c r="B17" s="253">
        <f>'SP1 Governance and Institutions'!B9</f>
        <v>1.2</v>
      </c>
      <c r="C17" s="253" t="str">
        <f>'SP1 Governance and Institutions'!C9</f>
        <v>GOVERNING BODY: May also be referred to as steering group.
Has you organisation been involved in establishing the leadership, direction and oversight for SDI-related activities and projects?</v>
      </c>
      <c r="D17" s="340"/>
      <c r="E17" s="341">
        <f>'SP1 Governance and Institutions'!F9</f>
        <v>0</v>
      </c>
      <c r="F17" s="341">
        <f>'SP1 Governance and Institutions'!G9</f>
        <v>1</v>
      </c>
      <c r="G17" s="341">
        <f>'SP1 Governance and Institutions'!H9</f>
        <v>0</v>
      </c>
      <c r="K17" s="232"/>
      <c r="L17" s="342"/>
      <c r="M17" s="328"/>
    </row>
    <row r="18" spans="1:13" ht="32.25" customHeight="1" x14ac:dyDescent="0.3">
      <c r="A18" s="328"/>
      <c r="B18" s="253">
        <f>'SP1 Governance and Institutions'!B10</f>
        <v>1.6</v>
      </c>
      <c r="C18" s="253" t="str">
        <f>'SP1 Governance and Institutions'!C10</f>
        <v>GEOSPATIAL STRATEGY: Does your organisation have a strategy that identifies the vision, mission, goals and objectives for optimum use of geospatial information and systems?</v>
      </c>
      <c r="D18" s="340"/>
      <c r="E18" s="341">
        <f>'SP1 Governance and Institutions'!F10</f>
        <v>0</v>
      </c>
      <c r="F18" s="341">
        <f>'SP1 Governance and Institutions'!G10</f>
        <v>1</v>
      </c>
      <c r="G18" s="341">
        <f>'SP1 Governance and Institutions'!H10</f>
        <v>0</v>
      </c>
      <c r="I18" s="328"/>
      <c r="K18" s="232"/>
      <c r="L18" s="342"/>
      <c r="M18" s="328"/>
    </row>
    <row r="19" spans="1:13" ht="45.75" customHeight="1" x14ac:dyDescent="0.3">
      <c r="A19" s="328"/>
      <c r="B19" s="253">
        <f>'SP1 Governance and Institutions'!B11</f>
        <v>1.7</v>
      </c>
      <c r="C19" s="253" t="str">
        <f>'SP1 Governance and Institutions'!C11</f>
        <v>VALUE PROPOSITION STATEMENT: Is there a Value Proposition Statement that answers ‘why’ the government needs a National SDI and how the investment is aligned with the strategic priorities of government?</v>
      </c>
      <c r="D19" s="340"/>
      <c r="E19" s="341">
        <f>'SP1 Governance and Institutions'!F11</f>
        <v>0</v>
      </c>
      <c r="F19" s="341">
        <f>'SP1 Governance and Institutions'!G11</f>
        <v>1</v>
      </c>
      <c r="G19" s="341">
        <f>'SP1 Governance and Institutions'!H11</f>
        <v>0</v>
      </c>
      <c r="I19" s="328"/>
      <c r="K19" s="232"/>
      <c r="L19" s="342"/>
      <c r="M19" s="328"/>
    </row>
    <row r="20" spans="1:13" ht="18" customHeight="1" x14ac:dyDescent="0.3">
      <c r="A20" s="328"/>
      <c r="B20" s="253" t="str">
        <f>'SP1 Governance and Institutions'!B12</f>
        <v>1A</v>
      </c>
      <c r="C20" s="253" t="str">
        <f>'SP1 Governance and Institutions'!C12</f>
        <v>MONITORING AND REPORTING: (IHO Publication C-17) Is there a consistent process of monitoring and effective reporting to international coordination bodies that primarily includes the IHO and United Nations?</v>
      </c>
      <c r="D20" s="340"/>
      <c r="E20" s="341">
        <f>'SP1 Governance and Institutions'!F12</f>
        <v>0</v>
      </c>
      <c r="F20" s="341">
        <f>'SP1 Governance and Institutions'!G12</f>
        <v>1</v>
      </c>
      <c r="G20" s="341">
        <f>'SP1 Governance and Institutions'!H12</f>
        <v>0</v>
      </c>
      <c r="I20" s="328"/>
      <c r="L20" s="342"/>
      <c r="M20" s="328"/>
    </row>
    <row r="21" spans="1:13" ht="18" customHeight="1" x14ac:dyDescent="0.3">
      <c r="A21" s="328"/>
      <c r="B21" s="253">
        <f>'SP1 Governance and Institutions'!B13</f>
        <v>0</v>
      </c>
      <c r="C21" s="253">
        <f>'SP1 Governance and Institutions'!C13</f>
        <v>0</v>
      </c>
      <c r="D21" s="340"/>
      <c r="E21" s="341">
        <f>'SP1 Governance and Institutions'!F13</f>
        <v>0</v>
      </c>
      <c r="F21" s="341">
        <f>'SP1 Governance and Institutions'!G13</f>
        <v>0</v>
      </c>
      <c r="G21" s="341">
        <f>'SP1 Governance and Institutions'!H13</f>
        <v>0</v>
      </c>
      <c r="I21" s="328"/>
      <c r="J21" s="328"/>
      <c r="K21" s="342"/>
      <c r="L21" s="342"/>
      <c r="M21" s="328"/>
    </row>
    <row r="22" spans="1:13" ht="18" customHeight="1" x14ac:dyDescent="0.3">
      <c r="A22" s="328"/>
      <c r="B22" s="253">
        <f>'SP1 Governance and Institutions'!B14</f>
        <v>0</v>
      </c>
      <c r="C22" s="253">
        <f>'SP1 Governance and Institutions'!C14</f>
        <v>0</v>
      </c>
      <c r="D22" s="340"/>
      <c r="E22" s="341">
        <f>'SP1 Governance and Institutions'!F14</f>
        <v>0</v>
      </c>
      <c r="F22" s="341">
        <f>'SP1 Governance and Institutions'!G14</f>
        <v>0</v>
      </c>
      <c r="G22" s="341">
        <f>'SP1 Governance and Institutions'!H14</f>
        <v>0</v>
      </c>
      <c r="I22" s="328"/>
      <c r="J22" s="328"/>
      <c r="K22" s="342"/>
      <c r="L22" s="342"/>
      <c r="M22" s="328"/>
    </row>
    <row r="23" spans="1:13" x14ac:dyDescent="0.3">
      <c r="A23" s="328"/>
      <c r="B23" s="253"/>
      <c r="C23" s="253"/>
      <c r="D23" s="343" t="s">
        <v>200</v>
      </c>
      <c r="E23" s="339"/>
      <c r="F23" s="339"/>
      <c r="G23" s="344">
        <f>'SP1 Governance and Institutions'!H16</f>
        <v>0</v>
      </c>
      <c r="I23" s="328"/>
      <c r="M23" s="328"/>
    </row>
    <row r="24" spans="1:13" x14ac:dyDescent="0.3">
      <c r="A24" s="328"/>
      <c r="B24" s="345"/>
      <c r="C24" s="345"/>
      <c r="D24" s="346"/>
      <c r="E24" s="347"/>
      <c r="F24" s="347"/>
      <c r="G24" s="330"/>
      <c r="I24" s="328"/>
      <c r="M24" s="328"/>
    </row>
    <row r="25" spans="1:13" x14ac:dyDescent="0.3">
      <c r="A25" s="328"/>
      <c r="B25" s="332"/>
      <c r="C25" s="333" t="str">
        <f>'SP2 Policy and Legal'!D3</f>
        <v>Policy and Legal</v>
      </c>
      <c r="D25" s="332"/>
      <c r="E25" s="334"/>
      <c r="F25" s="334"/>
      <c r="G25" s="276"/>
    </row>
    <row r="26" spans="1:13" x14ac:dyDescent="0.3">
      <c r="A26" s="328"/>
      <c r="B26" s="348" t="s">
        <v>197</v>
      </c>
      <c r="C26" s="349" t="s">
        <v>201</v>
      </c>
      <c r="D26" s="350"/>
      <c r="E26" s="351" t="s">
        <v>57</v>
      </c>
      <c r="F26" s="351" t="s">
        <v>58</v>
      </c>
      <c r="G26" s="352" t="s">
        <v>198</v>
      </c>
    </row>
    <row r="27" spans="1:13" ht="72" x14ac:dyDescent="0.3">
      <c r="B27" s="228">
        <f>'SP2 Policy and Legal'!B8</f>
        <v>2.2000000000000002</v>
      </c>
      <c r="C27" s="228" t="str">
        <f>'SP2 Policy and Legal'!C8</f>
        <v>REVIEW AND ASSESSMENT: Has the Review Group considered the various policy and legal instrument options available to develop and implement a robust policy and legal framework to address the issues that are impacting integrated geospatial information and making recommendations on the policies and laws to provide the compliance mechanisms for an effective and efficient NSDI?</v>
      </c>
      <c r="D27" s="353"/>
      <c r="E27" s="354">
        <f>'SP2 Policy and Legal'!F8</f>
        <v>0</v>
      </c>
      <c r="F27" s="354">
        <f>'SP2 Policy and Legal'!G8</f>
        <v>1</v>
      </c>
      <c r="G27" s="354">
        <f>'SP2 Policy and Legal'!H8</f>
        <v>0</v>
      </c>
    </row>
    <row r="28" spans="1:13" ht="30" customHeight="1" x14ac:dyDescent="0.3">
      <c r="B28" s="228">
        <f>'SP2 Policy and Legal'!B9</f>
        <v>2.4</v>
      </c>
      <c r="C28" s="228" t="str">
        <f>'SP2 Policy and Legal'!C9</f>
        <v>DATA SHARING: Are there effective instruments in the policy and legal framework to ensure that geospatial data sharing is encouraged, promoted and fully enabled?</v>
      </c>
      <c r="D28" s="353"/>
      <c r="E28" s="354">
        <f>'SP2 Policy and Legal'!F9</f>
        <v>0</v>
      </c>
      <c r="F28" s="354">
        <f>'SP2 Policy and Legal'!G9</f>
        <v>1</v>
      </c>
      <c r="G28" s="354">
        <f>'SP2 Policy and Legal'!H9</f>
        <v>0</v>
      </c>
    </row>
    <row r="29" spans="1:13" ht="30" customHeight="1" x14ac:dyDescent="0.3">
      <c r="B29" s="228">
        <f>'SP2 Policy and Legal'!B10</f>
        <v>2.5</v>
      </c>
      <c r="C29" s="228" t="str">
        <f>'SP2 Policy and Legal'!C10</f>
        <v>LICENSING GEOSPATIAL INFORMATION: Are geospatial data licensing agreements supported between providers and users of the data?</v>
      </c>
      <c r="D29" s="353"/>
      <c r="E29" s="354">
        <f>'SP2 Policy and Legal'!F10</f>
        <v>0</v>
      </c>
      <c r="F29" s="354">
        <f>'SP2 Policy and Legal'!G10</f>
        <v>1</v>
      </c>
      <c r="G29" s="354">
        <f>'SP2 Policy and Legal'!H10</f>
        <v>0</v>
      </c>
    </row>
    <row r="30" spans="1:13" ht="33.75" customHeight="1" x14ac:dyDescent="0.3">
      <c r="B30" s="228">
        <f>'SP2 Policy and Legal'!B11</f>
        <v>2.6</v>
      </c>
      <c r="C30" s="228" t="str">
        <f>'SP2 Policy and Legal'!C11</f>
        <v>OPEN DATA POLICY: Is there a policy or legislation that supports the dissemination of geospatial data through ‘Open Data’?</v>
      </c>
      <c r="D30" s="353"/>
      <c r="E30" s="354">
        <f>'SP2 Policy and Legal'!F11</f>
        <v>0</v>
      </c>
      <c r="F30" s="354">
        <f>'SP2 Policy and Legal'!G11</f>
        <v>1</v>
      </c>
      <c r="G30" s="354">
        <f>'SP2 Policy and Legal'!H11</f>
        <v>0</v>
      </c>
    </row>
    <row r="31" spans="1:13" x14ac:dyDescent="0.3">
      <c r="B31" s="228">
        <f>'SP2 Policy and Legal'!B12</f>
        <v>0</v>
      </c>
      <c r="C31" s="228">
        <f>'SP2 Policy and Legal'!C12</f>
        <v>0</v>
      </c>
      <c r="D31" s="353"/>
      <c r="E31" s="354">
        <f>'SP2 Policy and Legal'!F12</f>
        <v>0</v>
      </c>
      <c r="F31" s="354">
        <f>'SP2 Policy and Legal'!G12</f>
        <v>0</v>
      </c>
      <c r="G31" s="354">
        <f>'SP2 Policy and Legal'!H12</f>
        <v>0</v>
      </c>
    </row>
    <row r="32" spans="1:13" x14ac:dyDescent="0.3">
      <c r="B32" s="253"/>
      <c r="C32" s="253"/>
      <c r="D32" s="355" t="s">
        <v>200</v>
      </c>
      <c r="E32" s="356"/>
      <c r="F32" s="356"/>
      <c r="G32" s="344">
        <f>'SP2 Policy and Legal'!H14</f>
        <v>0</v>
      </c>
    </row>
    <row r="33" spans="2:7" x14ac:dyDescent="0.3">
      <c r="B33" s="345"/>
      <c r="C33" s="345"/>
      <c r="D33" s="346"/>
      <c r="E33" s="347"/>
      <c r="F33" s="347"/>
    </row>
    <row r="34" spans="2:7" x14ac:dyDescent="0.3">
      <c r="B34" s="332"/>
      <c r="C34" s="333" t="str">
        <f>'SP3 Financial'!D3</f>
        <v>Financial</v>
      </c>
      <c r="D34" s="332"/>
      <c r="E34" s="334"/>
      <c r="F34" s="334"/>
      <c r="G34" s="276"/>
    </row>
    <row r="35" spans="2:7" x14ac:dyDescent="0.3">
      <c r="B35" s="357" t="s">
        <v>197</v>
      </c>
      <c r="C35" s="358" t="s">
        <v>54</v>
      </c>
      <c r="D35" s="359"/>
      <c r="E35" s="360" t="s">
        <v>57</v>
      </c>
      <c r="F35" s="360" t="s">
        <v>58</v>
      </c>
      <c r="G35" s="361" t="s">
        <v>198</v>
      </c>
    </row>
    <row r="36" spans="2:7" ht="20.25" customHeight="1" x14ac:dyDescent="0.3">
      <c r="B36" s="362">
        <f>'SP3 Financial'!B8</f>
        <v>3.3</v>
      </c>
      <c r="C36" s="362" t="str">
        <f>'SP3 Financial'!C8</f>
        <v>BUSINESS MODEL: Has a sustainable business model for a fully functional SDI been defined?</v>
      </c>
      <c r="D36" s="363"/>
      <c r="E36" s="364">
        <f>'SP3 Financial'!F8</f>
        <v>0</v>
      </c>
      <c r="F36" s="364">
        <f>'SP3 Financial'!G8</f>
        <v>1</v>
      </c>
      <c r="G36" s="364">
        <f>'SP3 Financial'!H8</f>
        <v>0</v>
      </c>
    </row>
    <row r="37" spans="2:7" ht="33" customHeight="1" x14ac:dyDescent="0.3">
      <c r="B37" s="362">
        <f>'SP3 Financial'!B9</f>
        <v>3.5</v>
      </c>
      <c r="C37" s="362" t="str">
        <f>'SP3 Financial'!C9</f>
        <v>FUNDING SOURCES: Does the SDI Governance Body  have a full understanding of the possible sources of financial partnerships for investment funding, including international sources, and what is required to secure them?</v>
      </c>
      <c r="D37" s="363"/>
      <c r="E37" s="364">
        <f>'SP3 Financial'!F9</f>
        <v>0</v>
      </c>
      <c r="F37" s="364">
        <f>'SP3 Financial'!G9</f>
        <v>1</v>
      </c>
      <c r="G37" s="364">
        <f>'SP3 Financial'!H9</f>
        <v>0</v>
      </c>
    </row>
    <row r="38" spans="2:7" ht="31.5" customHeight="1" x14ac:dyDescent="0.3">
      <c r="B38" s="362">
        <f>'SP3 Financial'!B10</f>
        <v>3.6</v>
      </c>
      <c r="C38" s="362" t="str">
        <f>'SP3 Financial'!C10</f>
        <v>SOCIO-ECONOMIC IMPACT ASSESSMENT (SEIA): Has a socio-economic impact assessment of the value of investment in the SDI been fully developed?</v>
      </c>
      <c r="D38" s="363"/>
      <c r="E38" s="364">
        <f>'SP3 Financial'!F10</f>
        <v>0</v>
      </c>
      <c r="F38" s="364">
        <f>'SP3 Financial'!G10</f>
        <v>1</v>
      </c>
      <c r="G38" s="364">
        <f>'SP3 Financial'!H10</f>
        <v>0</v>
      </c>
    </row>
    <row r="39" spans="2:7" ht="28.8" x14ac:dyDescent="0.3">
      <c r="B39" s="362">
        <f>'SP3 Financial'!B11</f>
        <v>3.8</v>
      </c>
      <c r="C39" s="362" t="str">
        <f>'SP3 Financial'!C11</f>
        <v xml:space="preserve">GEOSPATIAL PRODUCT AND SERVICES PRICING: Has a coherent and sustainable pricing policy (including open data) for SDI datasets and services been established?  </v>
      </c>
      <c r="D39" s="363"/>
      <c r="E39" s="364">
        <f>'SP3 Financial'!F11</f>
        <v>0</v>
      </c>
      <c r="F39" s="364">
        <f>'SP3 Financial'!G11</f>
        <v>1</v>
      </c>
      <c r="G39" s="364">
        <f>'SP3 Financial'!H11</f>
        <v>0</v>
      </c>
    </row>
    <row r="40" spans="2:7" ht="28.8" x14ac:dyDescent="0.3">
      <c r="B40" s="362">
        <f>'SP3 Financial'!B12</f>
        <v>3.9</v>
      </c>
      <c r="C40" s="362" t="str">
        <f>'SP3 Financial'!C12</f>
        <v>BENEFITS REALIZATION: Are the benefits of SDI implementation being measured and compared to predicted levels?</v>
      </c>
      <c r="D40" s="363"/>
      <c r="E40" s="364">
        <f>'SP3 Financial'!F12</f>
        <v>0</v>
      </c>
      <c r="F40" s="364">
        <f>'SP3 Financial'!G12</f>
        <v>1</v>
      </c>
      <c r="G40" s="364">
        <f>'SP3 Financial'!H12</f>
        <v>0</v>
      </c>
    </row>
    <row r="41" spans="2:7" x14ac:dyDescent="0.3">
      <c r="B41" s="362">
        <f>'SP3 Financial'!B15</f>
        <v>0</v>
      </c>
      <c r="C41" s="362">
        <f>'SP3 Financial'!C15</f>
        <v>0</v>
      </c>
      <c r="D41" s="363"/>
      <c r="E41" s="364">
        <f>'SP3 Financial'!F15</f>
        <v>0</v>
      </c>
      <c r="F41" s="364">
        <f>'SP3 Financial'!G15</f>
        <v>0</v>
      </c>
      <c r="G41" s="364">
        <f>'SP3 Financial'!H15</f>
        <v>0</v>
      </c>
    </row>
    <row r="42" spans="2:7" x14ac:dyDescent="0.3">
      <c r="B42" s="345"/>
      <c r="C42" s="345"/>
      <c r="D42" s="365" t="s">
        <v>200</v>
      </c>
      <c r="E42" s="366"/>
      <c r="F42" s="366"/>
      <c r="G42" s="344">
        <f>'SP3 Financial'!H17</f>
        <v>0</v>
      </c>
    </row>
    <row r="43" spans="2:7" x14ac:dyDescent="0.3">
      <c r="B43" s="345"/>
      <c r="C43" s="345"/>
      <c r="D43" s="345"/>
      <c r="E43" s="367"/>
      <c r="F43" s="367"/>
    </row>
    <row r="44" spans="2:7" x14ac:dyDescent="0.3">
      <c r="B44" s="328"/>
      <c r="C44" s="368" t="str">
        <f>'SP4 Data'!D3</f>
        <v>Data</v>
      </c>
      <c r="D44" s="328"/>
      <c r="E44" s="330"/>
      <c r="F44" s="330"/>
    </row>
    <row r="45" spans="2:7" x14ac:dyDescent="0.3">
      <c r="B45" s="369" t="s">
        <v>197</v>
      </c>
      <c r="C45" s="370" t="s">
        <v>54</v>
      </c>
      <c r="D45" s="371"/>
      <c r="E45" s="372" t="s">
        <v>57</v>
      </c>
      <c r="F45" s="372" t="s">
        <v>58</v>
      </c>
      <c r="G45" s="373" t="s">
        <v>198</v>
      </c>
    </row>
    <row r="46" spans="2:7" ht="36" customHeight="1" x14ac:dyDescent="0.3">
      <c r="B46" s="362">
        <f>'SP4 Data'!B8</f>
        <v>4.2</v>
      </c>
      <c r="C46" s="362" t="str">
        <f>'SP4 Data'!C8</f>
        <v>DATA INVENTORY AND DATA PROFILES: Has a set of fundamental datasets been identified for each data theme and do they have a data profile (e.g. descriptive and administrative metadata)?</v>
      </c>
      <c r="D46" s="340"/>
      <c r="E46" s="341">
        <f>'SP4 Data'!F8</f>
        <v>0</v>
      </c>
      <c r="F46" s="341">
        <f>'SP4 Data'!G8</f>
        <v>1</v>
      </c>
      <c r="G46" s="341">
        <f>'SP4 Data'!H8</f>
        <v>0</v>
      </c>
    </row>
    <row r="47" spans="2:7" ht="35.25" customHeight="1" x14ac:dyDescent="0.3">
      <c r="B47" s="362">
        <f>'SP4 Data'!B9</f>
        <v>4.3</v>
      </c>
      <c r="C47" s="362" t="str">
        <f>'SP4 Data'!C9</f>
        <v>DATA GAP ANALYSIS: Have all critical fundamental geospatial datasets required been created to an agreed quality level?</v>
      </c>
      <c r="D47" s="340"/>
      <c r="E47" s="341">
        <f>'SP4 Data'!F9</f>
        <v>0</v>
      </c>
      <c r="F47" s="341">
        <f>'SP4 Data'!G9</f>
        <v>1</v>
      </c>
      <c r="G47" s="341">
        <f>'SP4 Data'!H9</f>
        <v>0</v>
      </c>
    </row>
    <row r="48" spans="2:7" ht="33" customHeight="1" x14ac:dyDescent="0.3">
      <c r="B48" s="362">
        <f>'SP4 Data'!B10</f>
        <v>4.5999999999999996</v>
      </c>
      <c r="C48" s="362" t="str">
        <f>'SP4 Data'!C10</f>
        <v>DATA ACQUISITION PROGRAM: Is there a centrally coordinated Data Acquisition Program, where organizations (including project teams) can register their requirements at agreed intervals?</v>
      </c>
      <c r="D48" s="340"/>
      <c r="E48" s="341">
        <f>'SP4 Data'!F10</f>
        <v>0</v>
      </c>
      <c r="F48" s="341">
        <f>'SP4 Data'!G10</f>
        <v>1</v>
      </c>
      <c r="G48" s="341">
        <f>'SP4 Data'!H10</f>
        <v>0</v>
      </c>
    </row>
    <row r="49" spans="2:7" ht="36.75" customHeight="1" x14ac:dyDescent="0.3">
      <c r="B49" s="362">
        <f>'SP4 Data'!B11</f>
        <v>4.8</v>
      </c>
      <c r="C49" s="362" t="str">
        <f>'SP4 Data'!C11</f>
        <v>DATA QUALITY: Are the fundamental datasets being checked for data quality to ensure that the data (and its metadata) are fit-for-purpose?</v>
      </c>
      <c r="D49" s="340"/>
      <c r="E49" s="341">
        <f>'SP4 Data'!F11</f>
        <v>0</v>
      </c>
      <c r="F49" s="341">
        <f>'SP4 Data'!G11</f>
        <v>1</v>
      </c>
      <c r="G49" s="341">
        <f>'SP4 Data'!H11</f>
        <v>0</v>
      </c>
    </row>
    <row r="50" spans="2:7" ht="21.75" customHeight="1" x14ac:dyDescent="0.3">
      <c r="B50" s="362">
        <f>'SP4 Data'!B12</f>
        <v>4.1399999999999997</v>
      </c>
      <c r="C50" s="362" t="str">
        <f>'SP4 Data'!C12</f>
        <v>DATA INTEROPERABILITY: Is SDI data interoperable with multiple systems and services?</v>
      </c>
      <c r="D50" s="340"/>
      <c r="E50" s="341">
        <f>'SP4 Data'!F12</f>
        <v>0</v>
      </c>
      <c r="F50" s="341">
        <f>'SP4 Data'!G12</f>
        <v>1</v>
      </c>
      <c r="G50" s="341">
        <f>'SP4 Data'!H12</f>
        <v>0</v>
      </c>
    </row>
    <row r="51" spans="2:7" ht="33" customHeight="1" x14ac:dyDescent="0.3">
      <c r="B51" s="253" t="str">
        <f>'SP4 Data'!B13</f>
        <v>4.X</v>
      </c>
      <c r="C51" s="253" t="str">
        <f>'SP4 Data'!C13</f>
        <v>DATA OWNERSHIP: Are the datasets required for populating an SDI under beneficial ownership or have rights been granted for onward exploitation within an SDI?</v>
      </c>
      <c r="D51" s="340"/>
      <c r="E51" s="341">
        <f>'SP4 Data'!F13</f>
        <v>0</v>
      </c>
      <c r="F51" s="341">
        <f>'SP4 Data'!G13</f>
        <v>1</v>
      </c>
      <c r="G51" s="341">
        <f>'SP4 Data'!H13</f>
        <v>0</v>
      </c>
    </row>
    <row r="52" spans="2:7" x14ac:dyDescent="0.3">
      <c r="B52" s="345"/>
      <c r="C52" s="345"/>
      <c r="D52" s="374" t="s">
        <v>200</v>
      </c>
      <c r="E52" s="375"/>
      <c r="F52" s="375"/>
      <c r="G52" s="376">
        <f>'SP4 Data'!H16</f>
        <v>0</v>
      </c>
    </row>
    <row r="53" spans="2:7" x14ac:dyDescent="0.3">
      <c r="B53" s="345"/>
      <c r="C53" s="345"/>
      <c r="D53" s="346"/>
      <c r="E53" s="347"/>
      <c r="F53" s="347"/>
    </row>
    <row r="54" spans="2:7" x14ac:dyDescent="0.3">
      <c r="B54" s="328"/>
      <c r="C54" s="368" t="str">
        <f>'SP5 Innovation'!D3</f>
        <v>Innovation</v>
      </c>
      <c r="D54" s="328"/>
      <c r="E54" s="330"/>
      <c r="F54" s="330"/>
    </row>
    <row r="55" spans="2:7" x14ac:dyDescent="0.3">
      <c r="B55" s="377" t="s">
        <v>197</v>
      </c>
      <c r="C55" s="378" t="s">
        <v>54</v>
      </c>
      <c r="D55" s="379"/>
      <c r="E55" s="380" t="s">
        <v>57</v>
      </c>
      <c r="F55" s="380" t="s">
        <v>58</v>
      </c>
      <c r="G55" s="381" t="s">
        <v>198</v>
      </c>
    </row>
    <row r="56" spans="2:7" ht="46.5" customHeight="1" x14ac:dyDescent="0.3">
      <c r="B56" s="362">
        <f>'SP5 Innovation'!B8</f>
        <v>5.2</v>
      </c>
      <c r="C56" s="362" t="str">
        <f>'SP5 Innovation'!C8</f>
        <v>GEOSPATIAL INNOVATION STRATEGY: Is there a strategy to drive transformational change, invigorate the geospatial market place, and trigger investment in innovation?</v>
      </c>
      <c r="D56" s="363"/>
      <c r="E56" s="364">
        <f>'SP5 Innovation'!F8</f>
        <v>0</v>
      </c>
      <c r="F56" s="364">
        <f>'SP5 Innovation'!G8</f>
        <v>1</v>
      </c>
      <c r="G56" s="364">
        <f>'SP5 Innovation'!H8</f>
        <v>0</v>
      </c>
    </row>
    <row r="57" spans="2:7" ht="33" customHeight="1" x14ac:dyDescent="0.3">
      <c r="B57" s="362">
        <f>'SP5 Innovation'!B9</f>
        <v>5.3</v>
      </c>
      <c r="C57" s="362" t="str">
        <f>'SP5 Innovation'!C9</f>
        <v>CORE ICT INFRASTRUCTURE: Is the fundamental ICT infrastructure (Internet, electricity and digital geospatial technologies) available and easily leveraged?</v>
      </c>
      <c r="D57" s="363"/>
      <c r="E57" s="364">
        <f>'SP5 Innovation'!F9</f>
        <v>0</v>
      </c>
      <c r="F57" s="364">
        <f>'SP5 Innovation'!G9</f>
        <v>1</v>
      </c>
      <c r="G57" s="364">
        <f>'SP5 Innovation'!H9</f>
        <v>0</v>
      </c>
    </row>
    <row r="58" spans="2:7" ht="46.5" customHeight="1" x14ac:dyDescent="0.3">
      <c r="B58" s="362">
        <f>'SP5 Innovation'!B10</f>
        <v>5.4</v>
      </c>
      <c r="C58" s="362" t="str">
        <f>'SP5 Innovation'!C10</f>
        <v>DATA PRODUCTS AND SERVICES: Are geospatial technologies being used to deliver new services and insights to the broader community of users (beyond specialist/expert users), and as a catalyst for innovation in areas of strategic need?</v>
      </c>
      <c r="D58" s="363"/>
      <c r="E58" s="364">
        <f>'SP5 Innovation'!F10</f>
        <v>0</v>
      </c>
      <c r="F58" s="364">
        <f>'SP5 Innovation'!G10</f>
        <v>1</v>
      </c>
      <c r="G58" s="364">
        <f>'SP5 Innovation'!H10</f>
        <v>0</v>
      </c>
    </row>
    <row r="59" spans="2:7" ht="33.75" customHeight="1" x14ac:dyDescent="0.3">
      <c r="B59" s="362">
        <f>'SP5 Innovation'!B11</f>
        <v>5.5</v>
      </c>
      <c r="C59" s="362" t="str">
        <f>'SP5 Innovation'!C11</f>
        <v>MODERNIZING DATA ASSETS: Are state-of-the-art methods, such as machine-learning and the latest GIS software, being used widely for data creation?</v>
      </c>
      <c r="D59" s="363"/>
      <c r="E59" s="364">
        <f>'SP5 Innovation'!F11</f>
        <v>0</v>
      </c>
      <c r="F59" s="364">
        <f>'SP5 Innovation'!G11</f>
        <v>1</v>
      </c>
      <c r="G59" s="364">
        <f>'SP5 Innovation'!H11</f>
        <v>0</v>
      </c>
    </row>
    <row r="60" spans="2:7" ht="32.25" customHeight="1" x14ac:dyDescent="0.3">
      <c r="B60" s="362">
        <f>'SP5 Innovation'!B12</f>
        <v>5.6</v>
      </c>
      <c r="C60" s="362" t="str">
        <f>'SP5 Innovation'!C12</f>
        <v>ENABLING INFRASTRUCTURE: Is there an SDI enabling infrastructure and geoportal in operation that supports  sharing, viewing, accessing and using geospatial information?</v>
      </c>
      <c r="D60" s="363"/>
      <c r="E60" s="364">
        <f>'SP5 Innovation'!F12</f>
        <v>0</v>
      </c>
      <c r="F60" s="364">
        <f>'SP5 Innovation'!G12</f>
        <v>1</v>
      </c>
      <c r="G60" s="364">
        <f>'SP5 Innovation'!H12</f>
        <v>0</v>
      </c>
    </row>
    <row r="61" spans="2:7" ht="36" customHeight="1" x14ac:dyDescent="0.3">
      <c r="B61" s="362">
        <f>'SP5 Innovation'!B13</f>
        <v>5.9</v>
      </c>
      <c r="C61" s="362" t="str">
        <f>'SP5 Innovation'!C13</f>
        <v>GEOSPATIAL INNOVATION PROGRAM: Is there an investment program for geospatial information and technology innovation?</v>
      </c>
      <c r="D61" s="363"/>
      <c r="E61" s="364">
        <f>'SP5 Innovation'!F13</f>
        <v>0</v>
      </c>
      <c r="F61" s="364">
        <f>'SP5 Innovation'!G13</f>
        <v>1</v>
      </c>
      <c r="G61" s="364">
        <f>'SP5 Innovation'!H13</f>
        <v>0</v>
      </c>
    </row>
    <row r="62" spans="2:7" ht="18" customHeight="1" x14ac:dyDescent="0.3">
      <c r="B62" s="362">
        <f>'SP5 Innovation'!B14</f>
        <v>0</v>
      </c>
      <c r="C62" s="362">
        <f>'SP5 Innovation'!C14</f>
        <v>0</v>
      </c>
      <c r="D62" s="363"/>
      <c r="E62" s="364">
        <f>'SP5 Innovation'!F14</f>
        <v>0</v>
      </c>
      <c r="F62" s="364">
        <f>'SP5 Innovation'!G14</f>
        <v>0</v>
      </c>
      <c r="G62" s="364">
        <f>'SP5 Innovation'!H14</f>
        <v>0</v>
      </c>
    </row>
    <row r="63" spans="2:7" x14ac:dyDescent="0.3">
      <c r="B63" s="345"/>
      <c r="C63" s="345"/>
      <c r="D63" s="382" t="s">
        <v>200</v>
      </c>
      <c r="E63" s="383"/>
      <c r="F63" s="383"/>
      <c r="G63" s="376">
        <f>'SP5 Innovation'!H16</f>
        <v>0</v>
      </c>
    </row>
    <row r="64" spans="2:7" x14ac:dyDescent="0.3">
      <c r="B64" s="345"/>
      <c r="C64" s="345"/>
      <c r="D64" s="346"/>
      <c r="E64" s="347"/>
      <c r="F64" s="347"/>
    </row>
    <row r="65" spans="2:7" x14ac:dyDescent="0.3">
      <c r="B65" s="328"/>
      <c r="C65" s="368" t="str">
        <f>'SP6 Standards'!D3</f>
        <v>Standards</v>
      </c>
      <c r="D65" s="328"/>
      <c r="E65" s="330"/>
      <c r="F65" s="330"/>
    </row>
    <row r="66" spans="2:7" x14ac:dyDescent="0.3">
      <c r="B66" s="384" t="s">
        <v>197</v>
      </c>
      <c r="C66" s="385" t="s">
        <v>54</v>
      </c>
      <c r="D66" s="386"/>
      <c r="E66" s="387" t="s">
        <v>57</v>
      </c>
      <c r="F66" s="387" t="s">
        <v>58</v>
      </c>
      <c r="G66" s="388" t="s">
        <v>198</v>
      </c>
    </row>
    <row r="67" spans="2:7" ht="51" customHeight="1" x14ac:dyDescent="0.3">
      <c r="B67" s="362">
        <f>'SP6 Standards'!B8</f>
        <v>6.3</v>
      </c>
      <c r="C67" s="362" t="str">
        <f>'SP6 Standards'!C8</f>
        <v>STANDARDS STRATEGY/PLAN: Is there a National Standards Strategy and a process to review/develop (as necessary), and endorse a common framework of national data and technology standards?</v>
      </c>
      <c r="D67" s="363"/>
      <c r="E67" s="364">
        <f>'SP6 Standards'!F8</f>
        <v>0</v>
      </c>
      <c r="F67" s="364">
        <f>'SP6 Standards'!G8</f>
        <v>1</v>
      </c>
      <c r="G67" s="364">
        <f>'SP6 Standards'!H8</f>
        <v>0</v>
      </c>
    </row>
    <row r="68" spans="2:7" ht="45.75" customHeight="1" x14ac:dyDescent="0.3">
      <c r="B68" s="362">
        <f>'SP6 Standards'!B9</f>
        <v>6.4</v>
      </c>
      <c r="C68" s="362" t="str">
        <f>'SP6 Standards'!C9</f>
        <v>STANDARDS AWARENESS: Is there an active awareness program that raises, advocates, and promotes the principles, values, needs and benefits of geospatial data and technology standards?</v>
      </c>
      <c r="D68" s="363"/>
      <c r="E68" s="364">
        <f>'SP6 Standards'!F9</f>
        <v>0</v>
      </c>
      <c r="F68" s="364">
        <f>'SP6 Standards'!G9</f>
        <v>1</v>
      </c>
      <c r="G68" s="364">
        <f>'SP6 Standards'!H9</f>
        <v>0</v>
      </c>
    </row>
    <row r="69" spans="2:7" ht="49.5" customHeight="1" x14ac:dyDescent="0.3">
      <c r="B69" s="362" t="str">
        <f>'SP6 Standards'!B11</f>
        <v xml:space="preserve">6A </v>
      </c>
      <c r="C69" s="362" t="str">
        <f>'SP6 Standards'!C11</f>
        <v>STANDARDS COMPLIANCE: Is there a system of compliance verification for (inter)nationally endorsed standards for data interoperability, and to verify that procured technology solutions properly implement the standards required?</v>
      </c>
      <c r="D69" s="363"/>
      <c r="E69" s="364">
        <f>'SP6 Standards'!F11</f>
        <v>0</v>
      </c>
      <c r="F69" s="364">
        <f>'SP6 Standards'!G11</f>
        <v>1</v>
      </c>
      <c r="G69" s="364">
        <f>'SP6 Standards'!H11</f>
        <v>0</v>
      </c>
    </row>
    <row r="70" spans="2:7" ht="49.5" customHeight="1" x14ac:dyDescent="0.3">
      <c r="B70" s="253" t="str">
        <f>'SP6 Standards'!B12</f>
        <v>6B</v>
      </c>
      <c r="C70" s="253" t="str">
        <f>'SP6 Standards'!_Toc108000199</f>
        <v>UNDERSTANDING ORGANIZATIONAL NEEDS: Is there an active program for understanding which open standards are available for addressing an organization’s needs?</v>
      </c>
      <c r="D70" s="340"/>
      <c r="E70" s="341">
        <f>'SP6 Standards'!F12</f>
        <v>0</v>
      </c>
      <c r="F70" s="341">
        <f>'SP6 Standards'!G12</f>
        <v>1</v>
      </c>
      <c r="G70" s="341">
        <f>'SP6 Standards'!H12</f>
        <v>0</v>
      </c>
    </row>
    <row r="71" spans="2:7" x14ac:dyDescent="0.3">
      <c r="B71" s="345"/>
      <c r="C71" s="345"/>
      <c r="D71" s="389" t="s">
        <v>200</v>
      </c>
      <c r="E71" s="390"/>
      <c r="F71" s="390"/>
      <c r="G71" s="376">
        <f>'SP6 Standards'!H17</f>
        <v>0</v>
      </c>
    </row>
    <row r="72" spans="2:7" x14ac:dyDescent="0.3">
      <c r="B72" s="345"/>
      <c r="C72" s="345"/>
      <c r="D72" s="345"/>
      <c r="E72" s="367"/>
      <c r="F72" s="367"/>
    </row>
    <row r="73" spans="2:7" x14ac:dyDescent="0.3">
      <c r="B73" s="328"/>
      <c r="C73" s="368" t="str">
        <f>'SP7 Partnerships'!D3</f>
        <v>Partnerships</v>
      </c>
      <c r="D73" s="328"/>
      <c r="E73" s="330"/>
      <c r="F73" s="330"/>
    </row>
    <row r="74" spans="2:7" x14ac:dyDescent="0.3">
      <c r="B74" s="391" t="s">
        <v>197</v>
      </c>
      <c r="C74" s="392" t="s">
        <v>54</v>
      </c>
      <c r="D74" s="393"/>
      <c r="E74" s="394" t="s">
        <v>57</v>
      </c>
      <c r="F74" s="394" t="s">
        <v>58</v>
      </c>
      <c r="G74" s="395" t="s">
        <v>198</v>
      </c>
    </row>
    <row r="75" spans="2:7" ht="50.25" customHeight="1" x14ac:dyDescent="0.3">
      <c r="B75" s="362">
        <f>'SP7 Partnerships'!B8</f>
        <v>7.2</v>
      </c>
      <c r="C75" s="362" t="str">
        <f>'SP7 Partnerships'!C8</f>
        <v>CULTURE OF COOPERATION: Are the SDI stakeholders across the city / region / country moving towards a culture based on inclusion, trusted partnerships and strategic alliances that recognize common needs, aspirations and goals, towards achieving national priorities and outcomes?</v>
      </c>
      <c r="D75" s="363"/>
      <c r="E75" s="364">
        <f>'SP7 Partnerships'!F8</f>
        <v>0</v>
      </c>
      <c r="F75" s="364">
        <f>'SP7 Partnerships'!G8</f>
        <v>1</v>
      </c>
      <c r="G75" s="364">
        <f>'SP7 Partnerships'!H8</f>
        <v>0</v>
      </c>
    </row>
    <row r="76" spans="2:7" ht="48.75" customHeight="1" x14ac:dyDescent="0.3">
      <c r="B76" s="362">
        <f>'SP7 Partnerships'!B9</f>
        <v>7.4</v>
      </c>
      <c r="C76" s="362" t="str">
        <f>'SP7 Partnerships'!C9</f>
        <v>PUBLIC PRIVATE PARTNERSHIPS: Are strategic partnerships and joint ventures between the public and private sectors, Public Private Partnerships (PPPs), being successfully implemented and delivering new or improved innovative geospatial products and services?</v>
      </c>
      <c r="D76" s="363"/>
      <c r="E76" s="364">
        <f>'SP7 Partnerships'!F9</f>
        <v>0</v>
      </c>
      <c r="F76" s="364">
        <f>'SP7 Partnerships'!G9</f>
        <v>1</v>
      </c>
      <c r="G76" s="364">
        <f>'SP7 Partnerships'!H9</f>
        <v>0</v>
      </c>
    </row>
    <row r="77" spans="2:7" ht="34.5" customHeight="1" x14ac:dyDescent="0.3">
      <c r="B77" s="362">
        <f>'SP7 Partnerships'!B10</f>
        <v>7.5</v>
      </c>
      <c r="C77" s="362" t="str">
        <f>'SP7 Partnerships'!C10</f>
        <v>ACADEMIC COOPERATION: Is there cooperation between the public sector and academia to benefit from the scientific, technical, research and learning capacity available?</v>
      </c>
      <c r="D77" s="363"/>
      <c r="E77" s="364">
        <f>'SP7 Partnerships'!F10</f>
        <v>0</v>
      </c>
      <c r="F77" s="364">
        <f>'SP7 Partnerships'!G10</f>
        <v>1</v>
      </c>
      <c r="G77" s="364">
        <f>'SP7 Partnerships'!H10</f>
        <v>0</v>
      </c>
    </row>
    <row r="78" spans="2:7" ht="43.2" x14ac:dyDescent="0.3">
      <c r="B78" s="362">
        <f>'SP7 Partnerships'!B11</f>
        <v>7.6</v>
      </c>
      <c r="C78" s="362" t="str">
        <f>'SP7 Partnerships'!C11</f>
        <v>INTERNATIONAL AND REGIONAL COLLABORATION: Are there international and regional collaborations on geospatial information management issues where the interaction between organizations, representing various nations, pursue common goals or interests?</v>
      </c>
      <c r="D78" s="363"/>
      <c r="E78" s="364">
        <f>'SP7 Partnerships'!F11</f>
        <v>0</v>
      </c>
      <c r="F78" s="364">
        <f>'SP7 Partnerships'!G11</f>
        <v>1</v>
      </c>
      <c r="G78" s="364">
        <f>'SP7 Partnerships'!H11</f>
        <v>0</v>
      </c>
    </row>
    <row r="79" spans="2:7" ht="57.6" x14ac:dyDescent="0.3">
      <c r="B79" s="362">
        <f>'SP7 Partnerships'!B12</f>
        <v>7.7</v>
      </c>
      <c r="C79" s="362" t="str">
        <f>'SP7 Partnerships'!C12</f>
        <v>CITIZEN ENGAGEMENT: Is there civil society participation in geospatial information management where individuals and community groups are involved in geospatial information projects to either solve their own problems or contribute geospatial data through crowdsourcing?</v>
      </c>
      <c r="D79" s="363"/>
      <c r="E79" s="364">
        <f>'SP7 Partnerships'!F12</f>
        <v>0</v>
      </c>
      <c r="F79" s="364">
        <f>'SP7 Partnerships'!G12</f>
        <v>1</v>
      </c>
      <c r="G79" s="364">
        <f>'SP7 Partnerships'!H12</f>
        <v>0</v>
      </c>
    </row>
    <row r="80" spans="2:7" x14ac:dyDescent="0.3">
      <c r="B80" s="362">
        <f>'SP7 Partnerships'!B16</f>
        <v>0</v>
      </c>
      <c r="C80" s="362">
        <f>'SP7 Partnerships'!C16</f>
        <v>0</v>
      </c>
      <c r="D80" s="363"/>
      <c r="E80" s="364">
        <f>'SP7 Partnerships'!F16</f>
        <v>0</v>
      </c>
      <c r="F80" s="364">
        <f>'SP7 Partnerships'!G16</f>
        <v>0</v>
      </c>
      <c r="G80" s="364">
        <f>'SP7 Partnerships'!H16</f>
        <v>0</v>
      </c>
    </row>
    <row r="81" spans="2:7" x14ac:dyDescent="0.3">
      <c r="B81" s="345"/>
      <c r="C81" s="345"/>
      <c r="D81" s="396" t="s">
        <v>200</v>
      </c>
      <c r="E81" s="397"/>
      <c r="F81" s="397"/>
      <c r="G81" s="376">
        <f>'SP7 Partnerships'!H18</f>
        <v>0</v>
      </c>
    </row>
    <row r="82" spans="2:7" x14ac:dyDescent="0.3">
      <c r="B82" s="345"/>
      <c r="C82" s="345"/>
      <c r="D82" s="345"/>
      <c r="E82" s="367"/>
      <c r="F82" s="367"/>
    </row>
    <row r="83" spans="2:7" x14ac:dyDescent="0.3">
      <c r="B83" s="328"/>
      <c r="C83" s="368" t="str">
        <f>'SP8 Capacity &amp; Education'!D3</f>
        <v>Capacity &amp; Education</v>
      </c>
      <c r="D83" s="328"/>
      <c r="E83" s="330"/>
      <c r="F83" s="330"/>
    </row>
    <row r="84" spans="2:7" x14ac:dyDescent="0.3">
      <c r="B84" s="398" t="s">
        <v>197</v>
      </c>
      <c r="C84" s="399" t="s">
        <v>54</v>
      </c>
      <c r="D84" s="400"/>
      <c r="E84" s="401" t="s">
        <v>57</v>
      </c>
      <c r="F84" s="401" t="s">
        <v>58</v>
      </c>
      <c r="G84" s="402" t="s">
        <v>198</v>
      </c>
    </row>
    <row r="85" spans="2:7" ht="48.75" customHeight="1" x14ac:dyDescent="0.3">
      <c r="B85" s="253">
        <f>'SP8 Capacity &amp; Education'!B8</f>
        <v>8.4</v>
      </c>
      <c r="C85" s="253" t="str">
        <f>'SP8 Capacity &amp; Education'!C8</f>
        <v>ASSESSMENT AND ANALYSIS: Has an assessment been conducted to understand the priority areas for capacity development so that geospatial information management can be strengthened and sustained in the longer term?</v>
      </c>
      <c r="D85" s="340"/>
      <c r="E85" s="341">
        <f>'SP8 Capacity &amp; Education'!F8</f>
        <v>0</v>
      </c>
      <c r="F85" s="341">
        <f>'SP8 Capacity &amp; Education'!G8</f>
        <v>1</v>
      </c>
      <c r="G85" s="341">
        <f>'SP8 Capacity &amp; Education'!H8</f>
        <v>0</v>
      </c>
    </row>
    <row r="86" spans="2:7" ht="48" customHeight="1" x14ac:dyDescent="0.3">
      <c r="B86" s="253">
        <f>'SP8 Capacity &amp; Education'!B9</f>
        <v>8.5</v>
      </c>
      <c r="C86" s="253" t="str">
        <f>'SP8 Capacity &amp; Education'!C9</f>
        <v xml:space="preserve">STRATEGY AND IMPLEMENTATION PLAN: Is there a Capacity Development and Education Strategy and associated action plan that sets out how capacity development and education programs will support the strengthening of integrated geospatial information management? </v>
      </c>
      <c r="D86" s="340"/>
      <c r="E86" s="341">
        <f>'SP8 Capacity &amp; Education'!F9</f>
        <v>0</v>
      </c>
      <c r="F86" s="341">
        <f>'SP8 Capacity &amp; Education'!G9</f>
        <v>1</v>
      </c>
      <c r="G86" s="341">
        <f>'SP8 Capacity &amp; Education'!H9</f>
        <v>0</v>
      </c>
    </row>
    <row r="87" spans="2:7" ht="65.25" customHeight="1" x14ac:dyDescent="0.3">
      <c r="B87" s="253">
        <f>'SP8 Capacity &amp; Education'!B10</f>
        <v>8.6999999999999993</v>
      </c>
      <c r="C87" s="253" t="str">
        <f>'SP8 Capacity &amp; Education'!C10</f>
        <v>PROFESSIONAL DEVELOPMENT APPROACHES: Are the necessary human resource elements of professional training, lifelong learning, internship opportunities and / or continual technical and professional development available to the workforce to sustain geospatial information management capabilities?</v>
      </c>
      <c r="D87" s="340"/>
      <c r="E87" s="341">
        <f>'SP8 Capacity &amp; Education'!F10</f>
        <v>0</v>
      </c>
      <c r="F87" s="341">
        <f>'SP8 Capacity &amp; Education'!G10</f>
        <v>1</v>
      </c>
      <c r="G87" s="341">
        <f>'SP8 Capacity &amp; Education'!H10</f>
        <v>0</v>
      </c>
    </row>
    <row r="88" spans="2:7" ht="43.5" customHeight="1" x14ac:dyDescent="0.3">
      <c r="B88" s="253">
        <f>'SP8 Capacity &amp; Education'!B11</f>
        <v>8.8000000000000007</v>
      </c>
      <c r="C88" s="253" t="str">
        <f>'SP8 Capacity &amp; Education'!C11</f>
        <v>ENTREPRENEURSHIP: Is government supporting and stimulating entrepreneurship through innovation programs and geospatial challenges that grow the capabilities of the business sector to develop products and services that are underpinned by geospatial information?</v>
      </c>
      <c r="D88" s="340"/>
      <c r="E88" s="341">
        <f>'SP8 Capacity &amp; Education'!F11</f>
        <v>0</v>
      </c>
      <c r="F88" s="341">
        <f>'SP8 Capacity &amp; Education'!G11</f>
        <v>1</v>
      </c>
      <c r="G88" s="341">
        <f>'SP8 Capacity &amp; Education'!H11</f>
        <v>0</v>
      </c>
    </row>
    <row r="89" spans="2:7" ht="15.75" customHeight="1" x14ac:dyDescent="0.3">
      <c r="B89" s="253">
        <f>'SP8 Capacity &amp; Education'!B14</f>
        <v>0</v>
      </c>
      <c r="C89" s="253">
        <f>'SP8 Capacity &amp; Education'!C14</f>
        <v>0</v>
      </c>
      <c r="D89" s="340"/>
      <c r="E89" s="341">
        <f>'SP8 Capacity &amp; Education'!F14</f>
        <v>0</v>
      </c>
      <c r="F89" s="341">
        <f>'SP8 Capacity &amp; Education'!G14</f>
        <v>0</v>
      </c>
      <c r="G89" s="341">
        <f>'SP8 Capacity &amp; Education'!H14</f>
        <v>0</v>
      </c>
    </row>
    <row r="90" spans="2:7" x14ac:dyDescent="0.3">
      <c r="B90" s="328"/>
      <c r="C90" s="329"/>
      <c r="D90" s="403" t="s">
        <v>200</v>
      </c>
      <c r="E90" s="404"/>
      <c r="F90" s="404"/>
      <c r="G90" s="376">
        <f>'SP8 Capacity &amp; Education'!H16</f>
        <v>0</v>
      </c>
    </row>
    <row r="91" spans="2:7" x14ac:dyDescent="0.3">
      <c r="B91" s="328"/>
      <c r="C91" s="329"/>
      <c r="D91" s="328"/>
      <c r="E91" s="330"/>
      <c r="F91" s="330"/>
    </row>
    <row r="92" spans="2:7" x14ac:dyDescent="0.3">
      <c r="B92" s="328"/>
      <c r="C92" s="368" t="str">
        <f>'SP9 Comms &amp; Engagement'!_Toc516681157</f>
        <v>Communication &amp; Engagement</v>
      </c>
      <c r="D92" s="328"/>
      <c r="E92" s="330"/>
      <c r="F92" s="330"/>
    </row>
    <row r="93" spans="2:7" x14ac:dyDescent="0.3">
      <c r="B93" s="405" t="s">
        <v>197</v>
      </c>
      <c r="C93" s="406" t="s">
        <v>54</v>
      </c>
      <c r="D93" s="407"/>
      <c r="E93" s="408" t="s">
        <v>57</v>
      </c>
      <c r="F93" s="408" t="s">
        <v>202</v>
      </c>
      <c r="G93" s="409" t="s">
        <v>203</v>
      </c>
    </row>
    <row r="94" spans="2:7" ht="28.8" x14ac:dyDescent="0.3">
      <c r="B94" s="362">
        <f>'SP9 Comms &amp; Engagement'!B8</f>
        <v>9.1999999999999993</v>
      </c>
      <c r="C94" s="362" t="str">
        <f>'SP9 Comms &amp; Engagement'!C8</f>
        <v xml:space="preserve"> ENGAGEMENT STRATEGY: Is there is an agreed engagement strategy for all types of stakeholders?</v>
      </c>
      <c r="D94" s="410"/>
      <c r="E94" s="341">
        <f>'SP9 Comms &amp; Engagement'!F8</f>
        <v>0</v>
      </c>
      <c r="F94" s="341">
        <f>'SP9 Comms &amp; Engagement'!G8</f>
        <v>1</v>
      </c>
      <c r="G94" s="334">
        <f>'SP9 Comms &amp; Engagement'!H8</f>
        <v>0</v>
      </c>
    </row>
    <row r="95" spans="2:7" ht="36" customHeight="1" x14ac:dyDescent="0.3">
      <c r="B95" s="362">
        <f>'SP9 Comms &amp; Engagement'!B9</f>
        <v>9.3000000000000007</v>
      </c>
      <c r="C95" s="362" t="str">
        <f>'SP9 Comms &amp; Engagement'!C9</f>
        <v>COMMUNICATION TEAM: Is a dedicated team to support communications within the engagement strategy formed, fully resourced and operational?</v>
      </c>
      <c r="D95" s="340"/>
      <c r="E95" s="341">
        <f>'SP9 Comms &amp; Engagement'!F9</f>
        <v>0</v>
      </c>
      <c r="F95" s="341">
        <f>'SP9 Comms &amp; Engagement'!G9</f>
        <v>1</v>
      </c>
      <c r="G95" s="334">
        <f>'SP9 Comms &amp; Engagement'!H9</f>
        <v>0</v>
      </c>
    </row>
    <row r="96" spans="2:7" ht="33" customHeight="1" x14ac:dyDescent="0.3">
      <c r="B96" s="362">
        <f>'SP9 Comms &amp; Engagement'!B11</f>
        <v>9.5</v>
      </c>
      <c r="C96" s="362" t="str">
        <f>'SP9 Comms &amp; Engagement'!C11</f>
        <v>COMMUNICATIONS PLAN: Has a plan for the methods of communication, to be used for each stakeholder type, been defined, agreed, and being followed?</v>
      </c>
      <c r="D96" s="340"/>
      <c r="E96" s="341">
        <f>'SP9 Comms &amp; Engagement'!F11</f>
        <v>0</v>
      </c>
      <c r="F96" s="341">
        <f>'SP9 Comms &amp; Engagement'!G11</f>
        <v>1</v>
      </c>
      <c r="G96" s="334">
        <f>'SP9 Comms &amp; Engagement'!H11</f>
        <v>0</v>
      </c>
    </row>
    <row r="97" spans="2:7" ht="35.25" customHeight="1" x14ac:dyDescent="0.3">
      <c r="B97" s="362">
        <f>'SP9 Comms &amp; Engagement'!B10</f>
        <v>9.4</v>
      </c>
      <c r="C97" s="362" t="str">
        <f>'SP9 Comms &amp; Engagement'!C10</f>
        <v>KEY MESSAGES: Have the messages that convey the economic and societal value of SDI been agreed?</v>
      </c>
      <c r="D97" s="340"/>
      <c r="E97" s="341">
        <f>'SP9 Comms &amp; Engagement'!F10</f>
        <v>0</v>
      </c>
      <c r="F97" s="341">
        <f>'SP9 Comms &amp; Engagement'!G10</f>
        <v>1</v>
      </c>
      <c r="G97" s="334">
        <f>'SP9 Comms &amp; Engagement'!H10</f>
        <v>0</v>
      </c>
    </row>
    <row r="98" spans="2:7" ht="32.25" customHeight="1" x14ac:dyDescent="0.3">
      <c r="B98" s="362">
        <f>'SP9 Comms &amp; Engagement'!B12</f>
        <v>9.6</v>
      </c>
      <c r="C98" s="362" t="str">
        <f>'SP9 Comms &amp; Engagement'!C12</f>
        <v>STAKEHOLDER ENGAGEMENT: Is active and ongoing engagement with all stakeholders implemented, being reviewed and working effectively?</v>
      </c>
      <c r="D98" s="340"/>
      <c r="E98" s="341">
        <f>'SP9 Comms &amp; Engagement'!F12</f>
        <v>0</v>
      </c>
      <c r="F98" s="341">
        <f>'SP9 Comms &amp; Engagement'!G12</f>
        <v>1</v>
      </c>
      <c r="G98" s="334">
        <f>'SP9 Comms &amp; Engagement'!H12</f>
        <v>0</v>
      </c>
    </row>
    <row r="99" spans="2:7" ht="30.75" customHeight="1" x14ac:dyDescent="0.3">
      <c r="B99" s="362">
        <f>'SP9 Comms &amp; Engagement'!B13</f>
        <v>9.8000000000000007</v>
      </c>
      <c r="C99" s="362" t="str">
        <f>'SP9 Comms &amp; Engagement'!C13</f>
        <v>LINK TO SDGs: Is there is a fully established link between the National SDI and the UN Sustainable Development goals in engagement and communication materials</v>
      </c>
      <c r="D99" s="411"/>
      <c r="E99" s="341">
        <f>'SP9 Comms &amp; Engagement'!F13</f>
        <v>0</v>
      </c>
      <c r="F99" s="341">
        <f>'SP9 Comms &amp; Engagement'!G13</f>
        <v>1</v>
      </c>
      <c r="G99" s="334">
        <f>'SP9 Comms &amp; Engagement'!H13</f>
        <v>0</v>
      </c>
    </row>
    <row r="100" spans="2:7" ht="15.75" customHeight="1" x14ac:dyDescent="0.3">
      <c r="B100" s="362" t="str">
        <f>'SP9 Comms &amp; Engagement'!B14</f>
        <v>9X</v>
      </c>
      <c r="C100" s="362" t="str">
        <f>'SP9 Comms &amp; Engagement'!C14</f>
        <v>MONITORING AND REPORTING: Is there is a consistent process of monitoring and effective reporting to international coordination bodies that primarily includes the IHO and United Nations?</v>
      </c>
      <c r="D100" s="411"/>
      <c r="E100" s="341">
        <f>'SP9 Comms &amp; Engagement'!F14</f>
        <v>0</v>
      </c>
      <c r="F100" s="341">
        <f>'SP9 Comms &amp; Engagement'!G14</f>
        <v>1</v>
      </c>
      <c r="G100" s="334">
        <f>'SP9 Comms &amp; Engagement'!H14</f>
        <v>0</v>
      </c>
    </row>
    <row r="101" spans="2:7" x14ac:dyDescent="0.3">
      <c r="B101" s="345"/>
      <c r="C101" s="345"/>
      <c r="D101" s="412" t="s">
        <v>200</v>
      </c>
      <c r="E101" s="413"/>
      <c r="F101" s="413"/>
      <c r="G101" s="344">
        <f>'SP9 Comms &amp; Engagement'!H18</f>
        <v>0</v>
      </c>
    </row>
  </sheetData>
  <sheetProtection sheet="1" objects="1" scenarios="1"/>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78096-E597-4ECC-B285-856226BDE14B}">
  <sheetPr published="0"/>
  <dimension ref="A2:S47"/>
  <sheetViews>
    <sheetView zoomScale="80" zoomScaleNormal="80" workbookViewId="0"/>
  </sheetViews>
  <sheetFormatPr defaultColWidth="11" defaultRowHeight="15.6" x14ac:dyDescent="0.3"/>
  <cols>
    <col min="1" max="1" width="3.69921875" style="2" customWidth="1"/>
    <col min="2" max="2" width="5.59765625" style="2" customWidth="1"/>
    <col min="3" max="3" width="6.19921875" style="2" customWidth="1"/>
    <col min="4" max="4" width="21.69921875" style="2" bestFit="1" customWidth="1"/>
    <col min="5" max="5" width="56.5" style="2" customWidth="1"/>
    <col min="6" max="6" width="25" style="2" customWidth="1"/>
    <col min="7" max="7" width="19.59765625" style="2" customWidth="1"/>
    <col min="8" max="8" width="19" style="2" customWidth="1"/>
    <col min="9" max="9" width="28.59765625" style="2" customWidth="1"/>
    <col min="10" max="11" width="21.19921875" style="2" customWidth="1"/>
    <col min="12" max="12" width="20.09765625" style="2" customWidth="1"/>
    <col min="13" max="13" width="11" style="2"/>
    <col min="14" max="15" width="22.19921875" style="2" customWidth="1"/>
    <col min="16" max="18" width="24.69921875" style="2" customWidth="1"/>
    <col min="19" max="19" width="81.09765625" style="2" customWidth="1"/>
    <col min="20" max="16384" width="11" style="2"/>
  </cols>
  <sheetData>
    <row r="2" spans="1:19" x14ac:dyDescent="0.3">
      <c r="B2" s="4" t="s">
        <v>85</v>
      </c>
    </row>
    <row r="3" spans="1:19" ht="33" x14ac:dyDescent="0.3">
      <c r="D3" s="8"/>
      <c r="E3" s="5" t="s">
        <v>95</v>
      </c>
      <c r="I3" s="422"/>
      <c r="J3" s="422"/>
      <c r="K3" s="36"/>
    </row>
    <row r="4" spans="1:19" ht="210" customHeight="1" x14ac:dyDescent="0.3">
      <c r="E4" s="9" t="s">
        <v>87</v>
      </c>
      <c r="F4" s="36"/>
      <c r="G4" s="429" t="s">
        <v>96</v>
      </c>
      <c r="H4" s="429"/>
      <c r="I4" s="429"/>
    </row>
    <row r="5" spans="1:19" ht="17.25" customHeight="1" x14ac:dyDescent="0.3">
      <c r="B5" s="10" t="s">
        <v>97</v>
      </c>
      <c r="E5" s="11"/>
      <c r="F5" s="36"/>
      <c r="G5" s="36"/>
      <c r="H5" s="36"/>
      <c r="I5" s="36"/>
    </row>
    <row r="6" spans="1:19" ht="43.2" x14ac:dyDescent="0.3">
      <c r="C6" s="12" t="s">
        <v>98</v>
      </c>
      <c r="D6" s="13" t="s">
        <v>99</v>
      </c>
      <c r="E6" s="13" t="s">
        <v>100</v>
      </c>
      <c r="F6" s="13" t="s">
        <v>101</v>
      </c>
      <c r="G6" s="13" t="s">
        <v>102</v>
      </c>
      <c r="H6" s="13" t="s">
        <v>103</v>
      </c>
      <c r="I6" s="14" t="s">
        <v>104</v>
      </c>
      <c r="J6" s="15" t="s">
        <v>105</v>
      </c>
      <c r="K6" s="15" t="s">
        <v>106</v>
      </c>
      <c r="L6" s="13" t="s">
        <v>107</v>
      </c>
      <c r="M6" s="13" t="s">
        <v>108</v>
      </c>
      <c r="N6" s="13" t="s">
        <v>109</v>
      </c>
      <c r="O6" s="13" t="s">
        <v>110</v>
      </c>
      <c r="P6" s="13" t="s">
        <v>111</v>
      </c>
      <c r="Q6" s="13" t="s">
        <v>112</v>
      </c>
      <c r="R6" s="13" t="s">
        <v>113</v>
      </c>
      <c r="S6" s="13" t="s">
        <v>114</v>
      </c>
    </row>
    <row r="7" spans="1:19" s="16" customFormat="1" ht="187.2" x14ac:dyDescent="0.3">
      <c r="B7" s="17"/>
      <c r="C7" s="18"/>
      <c r="D7" s="19" t="s">
        <v>115</v>
      </c>
      <c r="E7" s="19" t="s">
        <v>116</v>
      </c>
      <c r="F7" s="19" t="s">
        <v>117</v>
      </c>
      <c r="G7" s="19" t="s">
        <v>118</v>
      </c>
      <c r="H7" s="19" t="s">
        <v>222</v>
      </c>
      <c r="I7" s="20" t="s">
        <v>223</v>
      </c>
      <c r="J7" s="20" t="s">
        <v>119</v>
      </c>
      <c r="K7" s="20" t="s">
        <v>120</v>
      </c>
      <c r="L7" s="19" t="s">
        <v>121</v>
      </c>
      <c r="M7" s="19" t="s">
        <v>122</v>
      </c>
      <c r="N7" s="19" t="s">
        <v>123</v>
      </c>
      <c r="O7" s="19" t="s">
        <v>124</v>
      </c>
      <c r="P7" s="19" t="s">
        <v>125</v>
      </c>
      <c r="Q7" s="19" t="s">
        <v>224</v>
      </c>
      <c r="R7" s="19" t="s">
        <v>126</v>
      </c>
      <c r="S7" s="19" t="s">
        <v>127</v>
      </c>
    </row>
    <row r="8" spans="1:19" ht="31.5" customHeight="1" x14ac:dyDescent="0.3">
      <c r="A8" s="21"/>
      <c r="C8" s="22"/>
      <c r="D8" s="23" t="s">
        <v>128</v>
      </c>
      <c r="E8" s="24"/>
      <c r="F8" s="24"/>
      <c r="G8" s="24"/>
      <c r="H8" s="24"/>
      <c r="I8" s="7"/>
      <c r="J8" s="1"/>
      <c r="K8" s="1"/>
      <c r="L8" s="1"/>
      <c r="M8" s="1"/>
      <c r="N8" s="1"/>
      <c r="O8" s="1"/>
      <c r="P8" s="1"/>
      <c r="Q8" s="1"/>
      <c r="R8" s="1"/>
      <c r="S8" s="1"/>
    </row>
    <row r="9" spans="1:19" ht="31.5" customHeight="1" x14ac:dyDescent="0.3">
      <c r="C9" s="22"/>
      <c r="D9" s="23" t="s">
        <v>129</v>
      </c>
      <c r="E9" s="24"/>
      <c r="F9" s="24"/>
      <c r="G9" s="24"/>
      <c r="H9" s="24"/>
      <c r="I9" s="7"/>
      <c r="J9" s="1"/>
      <c r="K9" s="1"/>
      <c r="L9" s="1"/>
      <c r="M9" s="1"/>
      <c r="N9" s="1"/>
      <c r="O9" s="1"/>
      <c r="P9" s="1"/>
      <c r="Q9" s="1"/>
      <c r="R9" s="1"/>
      <c r="S9" s="1"/>
    </row>
    <row r="10" spans="1:19" ht="31.5" customHeight="1" x14ac:dyDescent="0.3">
      <c r="C10" s="22"/>
      <c r="D10" s="23" t="s">
        <v>130</v>
      </c>
      <c r="E10" s="24"/>
      <c r="F10" s="24"/>
      <c r="G10" s="24"/>
      <c r="H10" s="24"/>
      <c r="I10" s="7"/>
      <c r="J10" s="1"/>
      <c r="K10" s="1"/>
      <c r="L10" s="1"/>
      <c r="M10" s="1"/>
      <c r="N10" s="1"/>
      <c r="O10" s="1"/>
      <c r="P10" s="1"/>
      <c r="Q10" s="1"/>
      <c r="R10" s="1"/>
      <c r="S10" s="1"/>
    </row>
    <row r="11" spans="1:19" ht="31.5" customHeight="1" x14ac:dyDescent="0.3">
      <c r="C11" s="22"/>
      <c r="D11" s="23" t="s">
        <v>131</v>
      </c>
      <c r="E11" s="24"/>
      <c r="F11" s="24"/>
      <c r="G11" s="24"/>
      <c r="H11" s="24"/>
      <c r="I11" s="7"/>
      <c r="J11" s="1"/>
      <c r="K11" s="1"/>
      <c r="L11" s="1"/>
      <c r="M11" s="1"/>
      <c r="N11" s="1"/>
      <c r="O11" s="1"/>
      <c r="P11" s="1"/>
      <c r="Q11" s="1"/>
      <c r="R11" s="1"/>
      <c r="S11" s="1"/>
    </row>
    <row r="12" spans="1:19" ht="31.5" customHeight="1" x14ac:dyDescent="0.3">
      <c r="C12" s="22"/>
      <c r="D12" s="23" t="s">
        <v>132</v>
      </c>
      <c r="E12" s="24"/>
      <c r="F12" s="24"/>
      <c r="G12" s="24"/>
      <c r="H12" s="24"/>
      <c r="I12" s="7"/>
      <c r="J12" s="1"/>
      <c r="K12" s="1"/>
      <c r="L12" s="1"/>
      <c r="M12" s="1"/>
      <c r="N12" s="1"/>
      <c r="O12" s="1"/>
      <c r="P12" s="1"/>
      <c r="Q12" s="1"/>
      <c r="R12" s="1"/>
      <c r="S12" s="1"/>
    </row>
    <row r="13" spans="1:19" ht="31.5" customHeight="1" x14ac:dyDescent="0.3">
      <c r="C13" s="22"/>
      <c r="D13" s="23" t="s">
        <v>133</v>
      </c>
      <c r="E13" s="24"/>
      <c r="F13" s="24"/>
      <c r="G13" s="24"/>
      <c r="H13" s="24"/>
      <c r="I13" s="7"/>
      <c r="J13" s="1"/>
      <c r="K13" s="1"/>
      <c r="L13" s="1"/>
      <c r="M13" s="1"/>
      <c r="N13" s="1"/>
      <c r="O13" s="1"/>
      <c r="P13" s="1"/>
      <c r="Q13" s="1"/>
      <c r="R13" s="1"/>
      <c r="S13" s="1"/>
    </row>
    <row r="14" spans="1:19" ht="31.5" customHeight="1" x14ac:dyDescent="0.3">
      <c r="C14" s="22"/>
      <c r="D14" s="23" t="s">
        <v>134</v>
      </c>
      <c r="E14" s="24"/>
      <c r="F14" s="24"/>
      <c r="G14" s="24"/>
      <c r="H14" s="24"/>
      <c r="I14" s="7"/>
      <c r="J14" s="1"/>
      <c r="K14" s="1"/>
      <c r="L14" s="1"/>
      <c r="M14" s="1"/>
      <c r="N14" s="1"/>
      <c r="O14" s="1"/>
      <c r="P14" s="1"/>
      <c r="Q14" s="1"/>
      <c r="R14" s="1"/>
      <c r="S14" s="1"/>
    </row>
    <row r="15" spans="1:19" ht="31.5" customHeight="1" x14ac:dyDescent="0.3">
      <c r="C15" s="22"/>
      <c r="D15" s="23" t="s">
        <v>135</v>
      </c>
      <c r="E15" s="24"/>
      <c r="F15" s="24"/>
      <c r="G15" s="24"/>
      <c r="H15" s="24"/>
      <c r="I15" s="7"/>
      <c r="J15" s="1"/>
      <c r="K15" s="1"/>
      <c r="L15" s="1"/>
      <c r="M15" s="1"/>
      <c r="N15" s="1"/>
      <c r="O15" s="1"/>
      <c r="P15" s="1"/>
      <c r="Q15" s="1"/>
      <c r="R15" s="1"/>
      <c r="S15" s="1"/>
    </row>
    <row r="16" spans="1:19" ht="31.5" customHeight="1" x14ac:dyDescent="0.3">
      <c r="C16" s="22"/>
      <c r="D16" s="23" t="s">
        <v>136</v>
      </c>
      <c r="E16" s="24"/>
      <c r="F16" s="24"/>
      <c r="G16" s="24"/>
      <c r="H16" s="24"/>
      <c r="I16" s="7"/>
      <c r="J16" s="1"/>
      <c r="K16" s="1"/>
      <c r="L16" s="1"/>
      <c r="M16" s="1"/>
      <c r="N16" s="1"/>
      <c r="O16" s="1"/>
      <c r="P16" s="1"/>
      <c r="Q16" s="1"/>
      <c r="R16" s="1"/>
      <c r="S16" s="1"/>
    </row>
    <row r="17" spans="2:19" ht="31.5" customHeight="1" x14ac:dyDescent="0.3">
      <c r="C17" s="22"/>
      <c r="D17" s="23" t="s">
        <v>137</v>
      </c>
      <c r="E17" s="24"/>
      <c r="F17" s="24"/>
      <c r="G17" s="24"/>
      <c r="H17" s="24"/>
      <c r="I17" s="7"/>
      <c r="J17" s="1"/>
      <c r="K17" s="1"/>
      <c r="L17" s="1"/>
      <c r="M17" s="1"/>
      <c r="N17" s="1"/>
      <c r="O17" s="1"/>
      <c r="P17" s="1"/>
      <c r="Q17" s="1"/>
      <c r="R17" s="1"/>
      <c r="S17" s="1"/>
    </row>
    <row r="18" spans="2:19" ht="31.5" customHeight="1" x14ac:dyDescent="0.3">
      <c r="C18" s="22"/>
      <c r="D18" s="23" t="s">
        <v>138</v>
      </c>
      <c r="E18" s="24"/>
      <c r="F18" s="24"/>
      <c r="G18" s="24"/>
      <c r="H18" s="24"/>
      <c r="I18" s="7"/>
      <c r="J18" s="1"/>
      <c r="K18" s="1"/>
      <c r="L18" s="1"/>
      <c r="M18" s="1"/>
      <c r="N18" s="1"/>
      <c r="O18" s="1"/>
      <c r="P18" s="1"/>
      <c r="Q18" s="1"/>
      <c r="R18" s="1"/>
      <c r="S18" s="1"/>
    </row>
    <row r="19" spans="2:19" ht="31.5" customHeight="1" x14ac:dyDescent="0.3">
      <c r="C19" s="22"/>
      <c r="D19" s="23" t="s">
        <v>139</v>
      </c>
      <c r="E19" s="25"/>
      <c r="F19" s="25"/>
      <c r="G19" s="25"/>
      <c r="H19" s="25"/>
      <c r="I19" s="7"/>
      <c r="J19" s="1"/>
      <c r="K19" s="1"/>
      <c r="L19" s="1"/>
      <c r="M19" s="1"/>
      <c r="N19" s="1"/>
      <c r="O19" s="1"/>
      <c r="P19" s="1"/>
      <c r="Q19" s="1"/>
      <c r="R19" s="1"/>
      <c r="S19" s="1"/>
    </row>
    <row r="20" spans="2:19" ht="31.5" customHeight="1" x14ac:dyDescent="0.3">
      <c r="C20" s="22"/>
      <c r="D20" s="23" t="s">
        <v>140</v>
      </c>
      <c r="E20" s="25"/>
      <c r="F20" s="25"/>
      <c r="G20" s="25"/>
      <c r="H20" s="25"/>
      <c r="I20" s="7"/>
      <c r="J20" s="1"/>
      <c r="K20" s="1"/>
      <c r="L20" s="1"/>
      <c r="M20" s="1"/>
      <c r="N20" s="1"/>
      <c r="O20" s="1"/>
      <c r="P20" s="1"/>
      <c r="Q20" s="1"/>
      <c r="R20" s="1"/>
      <c r="S20" s="1"/>
    </row>
    <row r="21" spans="2:19" ht="31.5" customHeight="1" x14ac:dyDescent="0.3">
      <c r="C21" s="22"/>
      <c r="D21" s="23" t="s">
        <v>141</v>
      </c>
      <c r="E21" s="25"/>
      <c r="F21" s="25"/>
      <c r="G21" s="25"/>
      <c r="H21" s="25"/>
      <c r="I21" s="7"/>
      <c r="J21" s="1"/>
      <c r="K21" s="1"/>
      <c r="L21" s="1"/>
      <c r="M21" s="1"/>
      <c r="N21" s="1"/>
      <c r="O21" s="1"/>
      <c r="P21" s="1"/>
      <c r="Q21" s="1"/>
      <c r="R21" s="1"/>
      <c r="S21" s="1"/>
    </row>
    <row r="22" spans="2:19" ht="33" customHeight="1" x14ac:dyDescent="0.3">
      <c r="C22" s="26"/>
      <c r="D22" s="27"/>
      <c r="E22" s="28"/>
      <c r="F22" s="28"/>
      <c r="G22" s="28"/>
      <c r="H22" s="28"/>
      <c r="I22" s="6"/>
    </row>
    <row r="23" spans="2:19" ht="18" customHeight="1" x14ac:dyDescent="0.3">
      <c r="B23" s="29" t="s">
        <v>142</v>
      </c>
      <c r="C23" s="26"/>
      <c r="D23" s="27"/>
      <c r="E23" s="28"/>
      <c r="F23" s="28"/>
      <c r="G23" s="28"/>
      <c r="H23" s="28"/>
      <c r="I23" s="6"/>
    </row>
    <row r="24" spans="2:19" ht="20.100000000000001" customHeight="1" x14ac:dyDescent="0.3">
      <c r="C24" s="423" t="s">
        <v>143</v>
      </c>
      <c r="D24" s="424"/>
      <c r="E24" s="424"/>
      <c r="F24" s="423" t="s">
        <v>144</v>
      </c>
      <c r="G24" s="423"/>
      <c r="H24" s="423"/>
      <c r="I24" s="425"/>
      <c r="J24" s="425"/>
      <c r="K24" s="37"/>
      <c r="L24" s="426" t="s">
        <v>145</v>
      </c>
      <c r="M24" s="427"/>
      <c r="N24" s="427"/>
      <c r="O24" s="427"/>
      <c r="P24" s="427"/>
      <c r="Q24" s="427"/>
      <c r="R24" s="427"/>
      <c r="S24" s="428"/>
    </row>
    <row r="25" spans="2:19" x14ac:dyDescent="0.3">
      <c r="C25" s="1">
        <v>1</v>
      </c>
      <c r="D25" s="419" t="s">
        <v>146</v>
      </c>
      <c r="E25" s="419"/>
      <c r="F25" s="420"/>
      <c r="G25" s="420"/>
      <c r="H25" s="420"/>
      <c r="I25" s="420"/>
      <c r="J25" s="420"/>
      <c r="K25" s="33"/>
      <c r="L25" s="421"/>
      <c r="M25" s="421"/>
      <c r="N25" s="421"/>
      <c r="O25" s="421"/>
      <c r="P25" s="421"/>
      <c r="Q25" s="421"/>
      <c r="R25" s="421"/>
      <c r="S25" s="421"/>
    </row>
    <row r="26" spans="2:19" x14ac:dyDescent="0.3">
      <c r="C26" s="1">
        <v>2</v>
      </c>
      <c r="D26" s="419" t="s">
        <v>147</v>
      </c>
      <c r="E26" s="419"/>
      <c r="F26" s="420"/>
      <c r="G26" s="420"/>
      <c r="H26" s="420"/>
      <c r="I26" s="420"/>
      <c r="J26" s="420"/>
      <c r="K26" s="33"/>
      <c r="L26" s="421"/>
      <c r="M26" s="421"/>
      <c r="N26" s="421"/>
      <c r="O26" s="421"/>
      <c r="P26" s="421"/>
      <c r="Q26" s="421"/>
      <c r="R26" s="421"/>
      <c r="S26" s="421"/>
    </row>
    <row r="27" spans="2:19" x14ac:dyDescent="0.3">
      <c r="C27" s="1">
        <v>3</v>
      </c>
      <c r="D27" s="419"/>
      <c r="E27" s="419"/>
      <c r="F27" s="420"/>
      <c r="G27" s="420"/>
      <c r="H27" s="420"/>
      <c r="I27" s="420"/>
      <c r="J27" s="420"/>
      <c r="K27" s="33"/>
      <c r="L27" s="421"/>
      <c r="M27" s="421"/>
      <c r="N27" s="421"/>
      <c r="O27" s="421"/>
      <c r="P27" s="421"/>
      <c r="Q27" s="421"/>
      <c r="R27" s="421"/>
      <c r="S27" s="421"/>
    </row>
    <row r="28" spans="2:19" x14ac:dyDescent="0.3">
      <c r="C28" s="1">
        <v>4</v>
      </c>
      <c r="D28" s="419"/>
      <c r="E28" s="419"/>
      <c r="F28" s="420"/>
      <c r="G28" s="420"/>
      <c r="H28" s="420"/>
      <c r="I28" s="420"/>
      <c r="J28" s="420"/>
      <c r="K28" s="33"/>
      <c r="L28" s="421"/>
      <c r="M28" s="421"/>
      <c r="N28" s="421"/>
      <c r="O28" s="421"/>
      <c r="P28" s="421"/>
      <c r="Q28" s="421"/>
      <c r="R28" s="421"/>
      <c r="S28" s="421"/>
    </row>
    <row r="29" spans="2:19" x14ac:dyDescent="0.3">
      <c r="C29" s="1">
        <v>5</v>
      </c>
      <c r="D29" s="419"/>
      <c r="E29" s="419"/>
      <c r="F29" s="420"/>
      <c r="G29" s="420"/>
      <c r="H29" s="420"/>
      <c r="I29" s="420"/>
      <c r="J29" s="420"/>
      <c r="K29" s="33"/>
      <c r="L29" s="421"/>
      <c r="M29" s="421"/>
      <c r="N29" s="421"/>
      <c r="O29" s="421"/>
      <c r="P29" s="421"/>
      <c r="Q29" s="421"/>
      <c r="R29" s="421"/>
      <c r="S29" s="421"/>
    </row>
    <row r="30" spans="2:19" x14ac:dyDescent="0.3">
      <c r="C30" s="1">
        <v>6</v>
      </c>
      <c r="D30" s="419"/>
      <c r="E30" s="419"/>
      <c r="F30" s="420"/>
      <c r="G30" s="420"/>
      <c r="H30" s="420"/>
      <c r="I30" s="420"/>
      <c r="J30" s="420"/>
      <c r="K30" s="33"/>
      <c r="L30" s="421"/>
      <c r="M30" s="421"/>
      <c r="N30" s="421"/>
      <c r="O30" s="421"/>
      <c r="P30" s="421"/>
      <c r="Q30" s="421"/>
      <c r="R30" s="421"/>
      <c r="S30" s="421"/>
    </row>
    <row r="31" spans="2:19" x14ac:dyDescent="0.3">
      <c r="C31" s="1">
        <v>7</v>
      </c>
      <c r="D31" s="419"/>
      <c r="E31" s="419"/>
      <c r="F31" s="420"/>
      <c r="G31" s="420"/>
      <c r="H31" s="420"/>
      <c r="I31" s="420"/>
      <c r="J31" s="420"/>
      <c r="K31" s="33"/>
      <c r="L31" s="421"/>
      <c r="M31" s="421"/>
      <c r="N31" s="421"/>
      <c r="O31" s="421"/>
      <c r="P31" s="421"/>
      <c r="Q31" s="421"/>
      <c r="R31" s="421"/>
      <c r="S31" s="421"/>
    </row>
    <row r="32" spans="2:19" x14ac:dyDescent="0.3">
      <c r="C32" s="1">
        <v>8</v>
      </c>
      <c r="D32" s="419"/>
      <c r="E32" s="419"/>
      <c r="F32" s="420"/>
      <c r="G32" s="420"/>
      <c r="H32" s="420"/>
      <c r="I32" s="420"/>
      <c r="J32" s="420"/>
      <c r="K32" s="33"/>
      <c r="L32" s="421"/>
      <c r="M32" s="421"/>
      <c r="N32" s="421"/>
      <c r="O32" s="421"/>
      <c r="P32" s="421"/>
      <c r="Q32" s="421"/>
      <c r="R32" s="421"/>
      <c r="S32" s="421"/>
    </row>
    <row r="33" spans="2:19" x14ac:dyDescent="0.3">
      <c r="C33" s="1">
        <v>9</v>
      </c>
      <c r="D33" s="421"/>
      <c r="E33" s="421"/>
      <c r="F33" s="432"/>
      <c r="G33" s="433"/>
      <c r="H33" s="433"/>
      <c r="I33" s="433"/>
      <c r="J33" s="434"/>
      <c r="K33" s="1"/>
      <c r="L33" s="421"/>
      <c r="M33" s="421"/>
      <c r="N33" s="421"/>
      <c r="O33" s="421"/>
      <c r="P33" s="421"/>
      <c r="Q33" s="421"/>
      <c r="R33" s="421"/>
      <c r="S33" s="421"/>
    </row>
    <row r="34" spans="2:19" x14ac:dyDescent="0.3">
      <c r="C34" s="1">
        <v>10</v>
      </c>
      <c r="D34" s="421"/>
      <c r="E34" s="421"/>
      <c r="F34" s="432"/>
      <c r="G34" s="433"/>
      <c r="H34" s="433"/>
      <c r="I34" s="433"/>
      <c r="J34" s="434"/>
      <c r="K34" s="1"/>
      <c r="L34" s="421"/>
      <c r="M34" s="421"/>
      <c r="N34" s="421"/>
      <c r="O34" s="421"/>
      <c r="P34" s="421"/>
      <c r="Q34" s="421"/>
      <c r="R34" s="421"/>
      <c r="S34" s="421"/>
    </row>
    <row r="35" spans="2:19" x14ac:dyDescent="0.3">
      <c r="D35" s="3"/>
      <c r="E35" s="3"/>
      <c r="L35" s="3"/>
      <c r="M35" s="3"/>
      <c r="N35" s="3"/>
      <c r="O35" s="3"/>
      <c r="P35" s="3"/>
      <c r="Q35" s="3"/>
      <c r="R35" s="3"/>
      <c r="S35" s="3"/>
    </row>
    <row r="36" spans="2:19" x14ac:dyDescent="0.3">
      <c r="B36" s="29" t="s">
        <v>148</v>
      </c>
    </row>
    <row r="37" spans="2:19" ht="20.100000000000001" customHeight="1" x14ac:dyDescent="0.3">
      <c r="C37" s="430" t="s">
        <v>149</v>
      </c>
      <c r="D37" s="430"/>
      <c r="E37" s="430"/>
      <c r="F37" s="430" t="s">
        <v>150</v>
      </c>
      <c r="G37" s="430"/>
      <c r="H37" s="430"/>
      <c r="I37" s="430"/>
      <c r="J37" s="430"/>
      <c r="K37" s="32"/>
      <c r="L37" s="430" t="s">
        <v>151</v>
      </c>
      <c r="M37" s="430"/>
      <c r="N37" s="430"/>
      <c r="O37" s="430"/>
      <c r="P37" s="430"/>
      <c r="Q37" s="430"/>
      <c r="R37" s="430"/>
      <c r="S37" s="430"/>
    </row>
    <row r="38" spans="2:19" x14ac:dyDescent="0.3">
      <c r="C38" s="30">
        <v>1</v>
      </c>
      <c r="D38" s="431"/>
      <c r="E38" s="431"/>
      <c r="F38" s="431"/>
      <c r="G38" s="431"/>
      <c r="H38" s="431"/>
      <c r="I38" s="431"/>
      <c r="J38" s="431"/>
      <c r="K38" s="31"/>
      <c r="L38" s="431"/>
      <c r="M38" s="431"/>
      <c r="N38" s="431"/>
      <c r="O38" s="431"/>
      <c r="P38" s="431"/>
      <c r="Q38" s="431"/>
      <c r="R38" s="431"/>
      <c r="S38" s="431"/>
    </row>
    <row r="39" spans="2:19" x14ac:dyDescent="0.3">
      <c r="C39" s="30">
        <v>2</v>
      </c>
      <c r="D39" s="431"/>
      <c r="E39" s="431"/>
      <c r="F39" s="431"/>
      <c r="G39" s="431"/>
      <c r="H39" s="431"/>
      <c r="I39" s="431"/>
      <c r="J39" s="431"/>
      <c r="K39" s="31"/>
      <c r="L39" s="431"/>
      <c r="M39" s="431"/>
      <c r="N39" s="431"/>
      <c r="O39" s="431"/>
      <c r="P39" s="431"/>
      <c r="Q39" s="431"/>
      <c r="R39" s="431"/>
      <c r="S39" s="431"/>
    </row>
    <row r="40" spans="2:19" x14ac:dyDescent="0.3">
      <c r="C40" s="30">
        <v>3</v>
      </c>
      <c r="D40" s="431"/>
      <c r="E40" s="431"/>
      <c r="F40" s="431"/>
      <c r="G40" s="431"/>
      <c r="H40" s="431"/>
      <c r="I40" s="431"/>
      <c r="J40" s="431"/>
      <c r="K40" s="31"/>
      <c r="L40" s="431"/>
      <c r="M40" s="431"/>
      <c r="N40" s="431"/>
      <c r="O40" s="431"/>
      <c r="P40" s="431"/>
      <c r="Q40" s="431"/>
      <c r="R40" s="431"/>
      <c r="S40" s="431"/>
    </row>
    <row r="41" spans="2:19" x14ac:dyDescent="0.3">
      <c r="C41" s="30">
        <v>4</v>
      </c>
      <c r="D41" s="431"/>
      <c r="E41" s="431"/>
      <c r="F41" s="431"/>
      <c r="G41" s="431"/>
      <c r="H41" s="431"/>
      <c r="I41" s="431"/>
      <c r="J41" s="431"/>
      <c r="K41" s="31"/>
      <c r="L41" s="431"/>
      <c r="M41" s="431"/>
      <c r="N41" s="431"/>
      <c r="O41" s="431"/>
      <c r="P41" s="431"/>
      <c r="Q41" s="431"/>
      <c r="R41" s="431"/>
      <c r="S41" s="431"/>
    </row>
    <row r="42" spans="2:19" x14ac:dyDescent="0.3">
      <c r="C42" s="30">
        <v>5</v>
      </c>
      <c r="D42" s="431"/>
      <c r="E42" s="431"/>
      <c r="F42" s="431"/>
      <c r="G42" s="431"/>
      <c r="H42" s="431"/>
      <c r="I42" s="431"/>
      <c r="J42" s="431"/>
      <c r="K42" s="31"/>
      <c r="L42" s="431"/>
      <c r="M42" s="431"/>
      <c r="N42" s="431"/>
      <c r="O42" s="431"/>
      <c r="P42" s="431"/>
      <c r="Q42" s="431"/>
      <c r="R42" s="431"/>
      <c r="S42" s="431"/>
    </row>
    <row r="43" spans="2:19" x14ac:dyDescent="0.3">
      <c r="C43" s="30">
        <v>6</v>
      </c>
      <c r="D43" s="431"/>
      <c r="E43" s="431"/>
      <c r="F43" s="431"/>
      <c r="G43" s="431"/>
      <c r="H43" s="431"/>
      <c r="I43" s="431"/>
      <c r="J43" s="431"/>
      <c r="K43" s="31"/>
      <c r="L43" s="431"/>
      <c r="M43" s="431"/>
      <c r="N43" s="431"/>
      <c r="O43" s="431"/>
      <c r="P43" s="431"/>
      <c r="Q43" s="431"/>
      <c r="R43" s="431"/>
      <c r="S43" s="431"/>
    </row>
    <row r="44" spans="2:19" x14ac:dyDescent="0.3">
      <c r="C44" s="30">
        <v>7</v>
      </c>
      <c r="D44" s="431"/>
      <c r="E44" s="431"/>
      <c r="F44" s="431"/>
      <c r="G44" s="431"/>
      <c r="H44" s="431"/>
      <c r="I44" s="431"/>
      <c r="J44" s="431"/>
      <c r="K44" s="31"/>
      <c r="L44" s="431"/>
      <c r="M44" s="431"/>
      <c r="N44" s="431"/>
      <c r="O44" s="431"/>
      <c r="P44" s="431"/>
      <c r="Q44" s="431"/>
      <c r="R44" s="431"/>
      <c r="S44" s="431"/>
    </row>
    <row r="45" spans="2:19" x14ac:dyDescent="0.3">
      <c r="C45" s="30">
        <v>8</v>
      </c>
      <c r="D45" s="431"/>
      <c r="E45" s="431"/>
      <c r="F45" s="431"/>
      <c r="G45" s="431"/>
      <c r="H45" s="431"/>
      <c r="I45" s="431"/>
      <c r="J45" s="431"/>
      <c r="K45" s="31"/>
      <c r="L45" s="431"/>
      <c r="M45" s="431"/>
      <c r="N45" s="431"/>
      <c r="O45" s="431"/>
      <c r="P45" s="431"/>
      <c r="Q45" s="431"/>
      <c r="R45" s="431"/>
      <c r="S45" s="431"/>
    </row>
    <row r="46" spans="2:19" x14ac:dyDescent="0.3">
      <c r="C46" s="30">
        <v>9</v>
      </c>
      <c r="D46" s="431"/>
      <c r="E46" s="431"/>
      <c r="F46" s="431"/>
      <c r="G46" s="431"/>
      <c r="H46" s="431"/>
      <c r="I46" s="431"/>
      <c r="J46" s="431"/>
      <c r="K46" s="31"/>
      <c r="L46" s="431"/>
      <c r="M46" s="431"/>
      <c r="N46" s="431"/>
      <c r="O46" s="431"/>
      <c r="P46" s="431"/>
      <c r="Q46" s="431"/>
      <c r="R46" s="431"/>
      <c r="S46" s="431"/>
    </row>
    <row r="47" spans="2:19" x14ac:dyDescent="0.3">
      <c r="C47" s="30">
        <v>10</v>
      </c>
      <c r="D47" s="431"/>
      <c r="E47" s="431"/>
      <c r="F47" s="431"/>
      <c r="G47" s="431"/>
      <c r="H47" s="431"/>
      <c r="I47" s="431"/>
      <c r="J47" s="431"/>
      <c r="K47" s="31"/>
      <c r="L47" s="431"/>
      <c r="M47" s="431"/>
      <c r="N47" s="431"/>
      <c r="O47" s="431"/>
      <c r="P47" s="431"/>
      <c r="Q47" s="431"/>
      <c r="R47" s="431"/>
      <c r="S47" s="431"/>
    </row>
  </sheetData>
  <sheetProtection sheet="1" objects="1" scenarios="1"/>
  <mergeCells count="68">
    <mergeCell ref="D47:E47"/>
    <mergeCell ref="F47:J47"/>
    <mergeCell ref="L47:S47"/>
    <mergeCell ref="F33:J33"/>
    <mergeCell ref="F34:J34"/>
    <mergeCell ref="D45:E45"/>
    <mergeCell ref="F45:J45"/>
    <mergeCell ref="L45:S45"/>
    <mergeCell ref="D46:E46"/>
    <mergeCell ref="F46:J46"/>
    <mergeCell ref="L46:S46"/>
    <mergeCell ref="D43:E43"/>
    <mergeCell ref="F43:J43"/>
    <mergeCell ref="L43:S43"/>
    <mergeCell ref="D44:E44"/>
    <mergeCell ref="F44:J44"/>
    <mergeCell ref="L44:S44"/>
    <mergeCell ref="D41:E41"/>
    <mergeCell ref="F41:J41"/>
    <mergeCell ref="L41:S41"/>
    <mergeCell ref="D42:E42"/>
    <mergeCell ref="F42:J42"/>
    <mergeCell ref="L42:S42"/>
    <mergeCell ref="D39:E39"/>
    <mergeCell ref="F39:J39"/>
    <mergeCell ref="L39:S39"/>
    <mergeCell ref="D40:E40"/>
    <mergeCell ref="F40:J40"/>
    <mergeCell ref="L40:S40"/>
    <mergeCell ref="C37:E37"/>
    <mergeCell ref="F37:J37"/>
    <mergeCell ref="L37:S37"/>
    <mergeCell ref="D38:E38"/>
    <mergeCell ref="F38:J38"/>
    <mergeCell ref="L38:S38"/>
    <mergeCell ref="D34:E34"/>
    <mergeCell ref="L34:S34"/>
    <mergeCell ref="D30:E30"/>
    <mergeCell ref="F30:J30"/>
    <mergeCell ref="L30:S30"/>
    <mergeCell ref="D31:E31"/>
    <mergeCell ref="F31:J31"/>
    <mergeCell ref="L31:S31"/>
    <mergeCell ref="D32:E32"/>
    <mergeCell ref="F32:J32"/>
    <mergeCell ref="L32:S32"/>
    <mergeCell ref="D33:E33"/>
    <mergeCell ref="L33:S33"/>
    <mergeCell ref="D28:E28"/>
    <mergeCell ref="F28:J28"/>
    <mergeCell ref="L28:S28"/>
    <mergeCell ref="D29:E29"/>
    <mergeCell ref="F29:J29"/>
    <mergeCell ref="L29:S29"/>
    <mergeCell ref="D26:E26"/>
    <mergeCell ref="F26:J26"/>
    <mergeCell ref="L26:S26"/>
    <mergeCell ref="D27:E27"/>
    <mergeCell ref="F27:J27"/>
    <mergeCell ref="L27:S27"/>
    <mergeCell ref="D25:E25"/>
    <mergeCell ref="F25:J25"/>
    <mergeCell ref="L25:S25"/>
    <mergeCell ref="I3:J3"/>
    <mergeCell ref="C24:E24"/>
    <mergeCell ref="F24:J24"/>
    <mergeCell ref="L24:S24"/>
    <mergeCell ref="G4:I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BC919-10EA-4154-B88F-40DF687D9EC3}">
  <sheetPr published="0"/>
  <dimension ref="A2:I21"/>
  <sheetViews>
    <sheetView topLeftCell="B1" zoomScale="80" zoomScaleNormal="80" workbookViewId="0">
      <selection activeCell="B1" sqref="B1"/>
    </sheetView>
  </sheetViews>
  <sheetFormatPr defaultColWidth="11" defaultRowHeight="15.6" x14ac:dyDescent="0.3"/>
  <cols>
    <col min="1" max="1" width="3.09765625" style="2" customWidth="1"/>
    <col min="2" max="2" width="6.59765625" style="2" customWidth="1"/>
    <col min="3" max="3" width="50.59765625" style="2" customWidth="1"/>
    <col min="4" max="4" width="42" style="2" customWidth="1"/>
    <col min="5" max="5" width="53.5" style="87" customWidth="1"/>
    <col min="6" max="7" width="9" style="3" customWidth="1"/>
    <col min="8" max="8" width="10" style="3" customWidth="1"/>
    <col min="9" max="9" width="51.09765625" style="2" customWidth="1"/>
    <col min="10" max="16384" width="11" style="2"/>
  </cols>
  <sheetData>
    <row r="2" spans="1:9" x14ac:dyDescent="0.3">
      <c r="B2" s="86" t="s">
        <v>50</v>
      </c>
    </row>
    <row r="3" spans="1:9" ht="33" x14ac:dyDescent="0.3">
      <c r="B3" s="88"/>
      <c r="D3" s="89" t="s">
        <v>51</v>
      </c>
      <c r="F3" s="3" t="s">
        <v>14</v>
      </c>
    </row>
    <row r="4" spans="1:9" ht="201.6" x14ac:dyDescent="0.3">
      <c r="D4" s="90" t="s">
        <v>52</v>
      </c>
    </row>
    <row r="5" spans="1:9" ht="19.5" customHeight="1" x14ac:dyDescent="0.3">
      <c r="D5" s="91"/>
    </row>
    <row r="6" spans="1:9" ht="46.8" x14ac:dyDescent="0.3">
      <c r="A6" s="92"/>
      <c r="B6" s="93" t="s">
        <v>53</v>
      </c>
      <c r="C6" s="94" t="s">
        <v>54</v>
      </c>
      <c r="D6" s="95" t="s">
        <v>55</v>
      </c>
      <c r="E6" s="96" t="s">
        <v>56</v>
      </c>
      <c r="F6" s="95" t="s">
        <v>57</v>
      </c>
      <c r="G6" s="95" t="s">
        <v>58</v>
      </c>
      <c r="H6" s="96" t="s">
        <v>59</v>
      </c>
      <c r="I6" s="95" t="s">
        <v>60</v>
      </c>
    </row>
    <row r="7" spans="1:9" x14ac:dyDescent="0.3">
      <c r="A7" s="92"/>
      <c r="B7" s="97"/>
      <c r="C7" s="98"/>
      <c r="D7" s="99" t="s">
        <v>14</v>
      </c>
      <c r="F7" s="100"/>
      <c r="G7" s="100"/>
      <c r="H7" s="100"/>
    </row>
    <row r="8" spans="1:9" s="108" customFormat="1" ht="144" x14ac:dyDescent="0.3">
      <c r="A8" s="101"/>
      <c r="B8" s="102">
        <v>1.1000000000000001</v>
      </c>
      <c r="C8" s="103" t="s">
        <v>228</v>
      </c>
      <c r="D8" s="104" t="s">
        <v>61</v>
      </c>
      <c r="E8" s="105" t="s">
        <v>14</v>
      </c>
      <c r="F8" s="106">
        <v>0</v>
      </c>
      <c r="G8" s="106">
        <v>1</v>
      </c>
      <c r="H8" s="107">
        <f>$F8*$G8</f>
        <v>0</v>
      </c>
      <c r="I8" s="103" t="s">
        <v>229</v>
      </c>
    </row>
    <row r="9" spans="1:9" s="1" customFormat="1" ht="187.2" x14ac:dyDescent="0.3">
      <c r="A9" s="109"/>
      <c r="B9" s="110">
        <v>1.2</v>
      </c>
      <c r="C9" s="111" t="s">
        <v>230</v>
      </c>
      <c r="D9" s="112" t="s">
        <v>219</v>
      </c>
      <c r="E9" s="113"/>
      <c r="F9" s="114">
        <v>0</v>
      </c>
      <c r="G9" s="114">
        <v>1</v>
      </c>
      <c r="H9" s="115">
        <f t="shared" ref="H9:H14" si="0">$F9*$G9</f>
        <v>0</v>
      </c>
      <c r="I9" s="111" t="s">
        <v>231</v>
      </c>
    </row>
    <row r="10" spans="1:9" s="116" customFormat="1" ht="204.75" customHeight="1" x14ac:dyDescent="0.3">
      <c r="A10" s="7"/>
      <c r="B10" s="102">
        <v>1.6</v>
      </c>
      <c r="C10" s="103" t="s">
        <v>232</v>
      </c>
      <c r="D10" s="104" t="s">
        <v>62</v>
      </c>
      <c r="E10" s="105"/>
      <c r="F10" s="106">
        <v>0</v>
      </c>
      <c r="G10" s="106">
        <v>1</v>
      </c>
      <c r="H10" s="107">
        <f t="shared" si="0"/>
        <v>0</v>
      </c>
      <c r="I10" s="103" t="s">
        <v>233</v>
      </c>
    </row>
    <row r="11" spans="1:9" s="116" customFormat="1" ht="218.25" customHeight="1" x14ac:dyDescent="0.3">
      <c r="A11" s="7"/>
      <c r="B11" s="102">
        <v>1.7</v>
      </c>
      <c r="C11" s="103" t="s">
        <v>234</v>
      </c>
      <c r="D11" s="104" t="s">
        <v>63</v>
      </c>
      <c r="E11" s="105"/>
      <c r="F11" s="106">
        <v>0</v>
      </c>
      <c r="G11" s="106">
        <v>1</v>
      </c>
      <c r="H11" s="107">
        <f>$F11*$G11</f>
        <v>0</v>
      </c>
      <c r="I11" s="103" t="s">
        <v>235</v>
      </c>
    </row>
    <row r="12" spans="1:9" s="418" customFormat="1" ht="273.60000000000002" x14ac:dyDescent="0.3">
      <c r="A12" s="417"/>
      <c r="B12" s="102" t="s">
        <v>322</v>
      </c>
      <c r="C12" s="103" t="s">
        <v>325</v>
      </c>
      <c r="D12" s="104" t="s">
        <v>323</v>
      </c>
      <c r="E12" s="105"/>
      <c r="F12" s="106">
        <v>0</v>
      </c>
      <c r="G12" s="106">
        <v>1</v>
      </c>
      <c r="H12" s="107">
        <v>0</v>
      </c>
      <c r="I12" s="103" t="s">
        <v>324</v>
      </c>
    </row>
    <row r="13" spans="1:9" x14ac:dyDescent="0.3">
      <c r="B13" s="1"/>
      <c r="C13" s="117"/>
      <c r="D13" s="1"/>
      <c r="E13" s="118"/>
      <c r="F13" s="119">
        <v>0</v>
      </c>
      <c r="G13" s="119">
        <v>0</v>
      </c>
      <c r="H13" s="115">
        <f t="shared" si="0"/>
        <v>0</v>
      </c>
      <c r="I13" s="1"/>
    </row>
    <row r="14" spans="1:9" x14ac:dyDescent="0.3">
      <c r="B14" s="1"/>
      <c r="C14" s="117"/>
      <c r="D14" s="1"/>
      <c r="E14" s="118"/>
      <c r="F14" s="119">
        <v>0</v>
      </c>
      <c r="G14" s="119">
        <v>0</v>
      </c>
      <c r="H14" s="115">
        <f t="shared" si="0"/>
        <v>0</v>
      </c>
      <c r="I14" s="1"/>
    </row>
    <row r="15" spans="1:9" x14ac:dyDescent="0.3">
      <c r="H15" s="120"/>
    </row>
    <row r="16" spans="1:9" x14ac:dyDescent="0.3">
      <c r="E16" s="121" t="s">
        <v>64</v>
      </c>
      <c r="F16" s="33"/>
      <c r="G16" s="33"/>
      <c r="H16" s="122">
        <f>(SUMIF(H$8:H$14,"&gt;=0")/G$17)*(G$17/G$18)</f>
        <v>0</v>
      </c>
    </row>
    <row r="17" spans="4:8" x14ac:dyDescent="0.3">
      <c r="E17" s="121" t="s">
        <v>65</v>
      </c>
      <c r="F17" s="33" t="s">
        <v>14</v>
      </c>
      <c r="G17" s="95">
        <f>COUNTIF(G$8:G$14,"&gt;0")</f>
        <v>5</v>
      </c>
      <c r="H17" s="33"/>
    </row>
    <row r="18" spans="4:8" x14ac:dyDescent="0.3">
      <c r="E18" s="121" t="s">
        <v>66</v>
      </c>
      <c r="F18" s="33" t="s">
        <v>14</v>
      </c>
      <c r="G18" s="95">
        <f>SUMIF($G$8:$G$14,"&gt;0")</f>
        <v>5</v>
      </c>
      <c r="H18" s="33"/>
    </row>
    <row r="19" spans="4:8" x14ac:dyDescent="0.3">
      <c r="E19" s="121" t="s">
        <v>67</v>
      </c>
      <c r="F19" s="123">
        <f>SUMIF(F$8:F$14,"&gt;=0")/$G$17</f>
        <v>0</v>
      </c>
      <c r="G19" s="33"/>
      <c r="H19" s="33"/>
    </row>
    <row r="21" spans="4:8" x14ac:dyDescent="0.3">
      <c r="D21" s="124"/>
      <c r="E21" s="124"/>
      <c r="F21" s="124"/>
      <c r="G21" s="124"/>
      <c r="H21" s="124"/>
    </row>
  </sheetData>
  <sheetProtection sheet="1" objects="1" scenarios="1"/>
  <pageMargins left="0.7" right="0.7" top="0.75" bottom="0.75" header="0.3" footer="0.3"/>
  <pageSetup paperSize="9" orientation="portrait" horizont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041A7-3209-4A14-ACA2-ECAADA46A3D3}">
  <sheetPr published="0"/>
  <dimension ref="A2:I17"/>
  <sheetViews>
    <sheetView zoomScale="80" zoomScaleNormal="80" workbookViewId="0"/>
  </sheetViews>
  <sheetFormatPr defaultColWidth="11" defaultRowHeight="15.6" x14ac:dyDescent="0.3"/>
  <cols>
    <col min="1" max="1" width="4.19921875" style="2" customWidth="1"/>
    <col min="2" max="2" width="7.5" style="2" customWidth="1"/>
    <col min="3" max="3" width="47.09765625" style="87" customWidth="1"/>
    <col min="4" max="4" width="42.69921875" style="87" customWidth="1"/>
    <col min="5" max="5" width="51.59765625" style="87" customWidth="1"/>
    <col min="6" max="7" width="8.59765625" style="3" customWidth="1"/>
    <col min="8" max="8" width="10" style="3" customWidth="1"/>
    <col min="9" max="9" width="55.19921875" style="2" customWidth="1"/>
    <col min="10" max="16384" width="11" style="2"/>
  </cols>
  <sheetData>
    <row r="2" spans="1:9" x14ac:dyDescent="0.3">
      <c r="B2" s="86" t="s">
        <v>68</v>
      </c>
    </row>
    <row r="3" spans="1:9" ht="33" x14ac:dyDescent="0.3">
      <c r="D3" s="125" t="s">
        <v>69</v>
      </c>
    </row>
    <row r="4" spans="1:9" ht="244.8" x14ac:dyDescent="0.3">
      <c r="D4" s="90" t="s">
        <v>70</v>
      </c>
    </row>
    <row r="5" spans="1:9" x14ac:dyDescent="0.3">
      <c r="A5" s="92"/>
      <c r="B5" s="126"/>
      <c r="C5" s="127"/>
      <c r="H5" s="3" t="s">
        <v>14</v>
      </c>
    </row>
    <row r="6" spans="1:9" ht="31.2" x14ac:dyDescent="0.3">
      <c r="A6" s="92"/>
      <c r="B6" s="128" t="s">
        <v>53</v>
      </c>
      <c r="C6" s="129" t="s">
        <v>54</v>
      </c>
      <c r="D6" s="130" t="s">
        <v>55</v>
      </c>
      <c r="E6" s="130" t="s">
        <v>71</v>
      </c>
      <c r="F6" s="131" t="s">
        <v>57</v>
      </c>
      <c r="G6" s="131" t="s">
        <v>58</v>
      </c>
      <c r="H6" s="130" t="s">
        <v>59</v>
      </c>
      <c r="I6" s="131" t="s">
        <v>60</v>
      </c>
    </row>
    <row r="7" spans="1:9" x14ac:dyDescent="0.3">
      <c r="A7" s="92"/>
      <c r="B7" s="132"/>
      <c r="C7" s="133"/>
      <c r="D7" s="134"/>
      <c r="E7" s="135"/>
      <c r="F7" s="136"/>
      <c r="G7" s="136"/>
      <c r="H7" s="136"/>
      <c r="I7" s="33"/>
    </row>
    <row r="8" spans="1:9" s="108" customFormat="1" ht="204.75" customHeight="1" x14ac:dyDescent="0.3">
      <c r="A8" s="101"/>
      <c r="B8" s="102">
        <v>2.2000000000000002</v>
      </c>
      <c r="C8" s="103" t="s">
        <v>236</v>
      </c>
      <c r="D8" s="104" t="s">
        <v>72</v>
      </c>
      <c r="E8" s="105"/>
      <c r="F8" s="106">
        <v>0</v>
      </c>
      <c r="G8" s="106">
        <v>1</v>
      </c>
      <c r="H8" s="137">
        <f t="shared" ref="H8:H12" si="0">$F8*$G8</f>
        <v>0</v>
      </c>
      <c r="I8" s="103" t="s">
        <v>237</v>
      </c>
    </row>
    <row r="9" spans="1:9" s="1" customFormat="1" ht="168.75" customHeight="1" x14ac:dyDescent="0.3">
      <c r="A9" s="109"/>
      <c r="B9" s="110">
        <v>2.4</v>
      </c>
      <c r="C9" s="111" t="s">
        <v>238</v>
      </c>
      <c r="D9" s="112" t="s">
        <v>73</v>
      </c>
      <c r="E9" s="113"/>
      <c r="F9" s="114">
        <v>0</v>
      </c>
      <c r="G9" s="114">
        <v>1</v>
      </c>
      <c r="H9" s="138">
        <f t="shared" si="0"/>
        <v>0</v>
      </c>
      <c r="I9" s="111" t="s">
        <v>239</v>
      </c>
    </row>
    <row r="10" spans="1:9" s="1" customFormat="1" ht="198.75" customHeight="1" x14ac:dyDescent="0.3">
      <c r="A10" s="109"/>
      <c r="B10" s="110">
        <v>2.5</v>
      </c>
      <c r="C10" s="111" t="s">
        <v>240</v>
      </c>
      <c r="D10" s="112" t="s">
        <v>74</v>
      </c>
      <c r="E10" s="139"/>
      <c r="F10" s="140">
        <v>0</v>
      </c>
      <c r="G10" s="140">
        <v>1</v>
      </c>
      <c r="H10" s="138">
        <f t="shared" si="0"/>
        <v>0</v>
      </c>
      <c r="I10" s="111" t="s">
        <v>241</v>
      </c>
    </row>
    <row r="11" spans="1:9" s="116" customFormat="1" ht="214.5" customHeight="1" x14ac:dyDescent="0.3">
      <c r="A11" s="7"/>
      <c r="B11" s="102">
        <v>2.6</v>
      </c>
      <c r="C11" s="103" t="s">
        <v>242</v>
      </c>
      <c r="D11" s="104" t="s">
        <v>75</v>
      </c>
      <c r="E11" s="105" t="s">
        <v>14</v>
      </c>
      <c r="F11" s="106">
        <v>0</v>
      </c>
      <c r="G11" s="106">
        <v>1</v>
      </c>
      <c r="H11" s="137">
        <f t="shared" si="0"/>
        <v>0</v>
      </c>
      <c r="I11" s="103" t="s">
        <v>243</v>
      </c>
    </row>
    <row r="12" spans="1:9" ht="20.100000000000001" customHeight="1" x14ac:dyDescent="0.3">
      <c r="B12" s="1"/>
      <c r="C12" s="141"/>
      <c r="D12" s="112"/>
      <c r="E12" s="118"/>
      <c r="F12" s="119">
        <v>0</v>
      </c>
      <c r="G12" s="119">
        <v>0</v>
      </c>
      <c r="H12" s="138">
        <f t="shared" si="0"/>
        <v>0</v>
      </c>
      <c r="I12" s="1"/>
    </row>
    <row r="14" spans="1:9" x14ac:dyDescent="0.3">
      <c r="E14" s="121" t="s">
        <v>64</v>
      </c>
      <c r="F14" s="1"/>
      <c r="G14" s="1"/>
      <c r="H14" s="142">
        <f>(SUMIF(H$8:H$12,"&gt;=0")/G$15)*(G$15/G$16)</f>
        <v>0</v>
      </c>
    </row>
    <row r="15" spans="1:9" x14ac:dyDescent="0.3">
      <c r="E15" s="121" t="s">
        <v>65</v>
      </c>
      <c r="F15" s="1" t="s">
        <v>14</v>
      </c>
      <c r="G15" s="143">
        <f>COUNTIF(G$8:G$12,"&gt;0")</f>
        <v>4</v>
      </c>
      <c r="H15" s="1"/>
    </row>
    <row r="16" spans="1:9" x14ac:dyDescent="0.3">
      <c r="E16" s="121" t="s">
        <v>66</v>
      </c>
      <c r="F16" s="1" t="s">
        <v>14</v>
      </c>
      <c r="G16" s="143">
        <f>SUMIF($G$8:$G$12,"&gt;0")</f>
        <v>4</v>
      </c>
      <c r="H16" s="1"/>
    </row>
    <row r="17" spans="5:8" x14ac:dyDescent="0.3">
      <c r="E17" s="121" t="s">
        <v>67</v>
      </c>
      <c r="F17" s="143">
        <f>SUMIF(F$8:F$12,"&gt;=0")/$G$15</f>
        <v>0</v>
      </c>
      <c r="G17" s="1"/>
      <c r="H17" s="1"/>
    </row>
  </sheetData>
  <sheetProtection sheet="1" objects="1" scenarios="1"/>
  <dataValidations disablePrompts="1" count="1">
    <dataValidation type="whole" operator="lessThan" allowBlank="1" showInputMessage="1" showErrorMessage="1" sqref="H8:H12" xr:uid="{C54D17D9-F0AD-4643-BCBC-B2A0BF692FFD}">
      <formula1>101</formula1>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F1393-5203-43CA-9B42-39E621D509A9}">
  <sheetPr published="0"/>
  <dimension ref="A1:I20"/>
  <sheetViews>
    <sheetView zoomScale="80" zoomScaleNormal="80" workbookViewId="0"/>
  </sheetViews>
  <sheetFormatPr defaultColWidth="11" defaultRowHeight="15.6" x14ac:dyDescent="0.3"/>
  <cols>
    <col min="1" max="1" width="2.19921875" style="2" customWidth="1"/>
    <col min="2" max="2" width="8" style="2" customWidth="1"/>
    <col min="3" max="3" width="29" style="2" customWidth="1"/>
    <col min="4" max="4" width="53.09765625" style="2" customWidth="1"/>
    <col min="5" max="5" width="53.09765625" style="87" customWidth="1"/>
    <col min="6" max="7" width="8.59765625" style="3" customWidth="1"/>
    <col min="8" max="8" width="10" style="3" customWidth="1"/>
    <col min="9" max="9" width="63.59765625" style="2" customWidth="1"/>
    <col min="10" max="16384" width="11" style="2"/>
  </cols>
  <sheetData>
    <row r="1" spans="1:9" x14ac:dyDescent="0.3">
      <c r="A1" s="1"/>
    </row>
    <row r="2" spans="1:9" x14ac:dyDescent="0.3">
      <c r="B2" s="86" t="s">
        <v>76</v>
      </c>
    </row>
    <row r="3" spans="1:9" ht="33" x14ac:dyDescent="0.3">
      <c r="D3" s="144" t="s">
        <v>77</v>
      </c>
    </row>
    <row r="4" spans="1:9" ht="187.2" x14ac:dyDescent="0.3">
      <c r="D4" s="90" t="s">
        <v>78</v>
      </c>
    </row>
    <row r="5" spans="1:9" x14ac:dyDescent="0.3">
      <c r="A5" s="92"/>
      <c r="B5" s="126"/>
      <c r="C5" s="92"/>
      <c r="H5" s="3" t="s">
        <v>14</v>
      </c>
    </row>
    <row r="6" spans="1:9" ht="31.2" x14ac:dyDescent="0.3">
      <c r="A6" s="92"/>
      <c r="B6" s="145" t="s">
        <v>53</v>
      </c>
      <c r="C6" s="146" t="s">
        <v>54</v>
      </c>
      <c r="D6" s="147" t="s">
        <v>55</v>
      </c>
      <c r="E6" s="148" t="s">
        <v>71</v>
      </c>
      <c r="F6" s="147" t="s">
        <v>57</v>
      </c>
      <c r="G6" s="147" t="s">
        <v>58</v>
      </c>
      <c r="H6" s="148" t="s">
        <v>79</v>
      </c>
      <c r="I6" s="149" t="s">
        <v>60</v>
      </c>
    </row>
    <row r="7" spans="1:9" x14ac:dyDescent="0.3">
      <c r="A7" s="92"/>
      <c r="B7" s="132"/>
      <c r="C7" s="150"/>
      <c r="D7" s="136"/>
      <c r="E7" s="135"/>
      <c r="F7" s="136"/>
      <c r="G7" s="136"/>
      <c r="H7" s="136"/>
      <c r="I7" s="33"/>
    </row>
    <row r="8" spans="1:9" s="108" customFormat="1" ht="115.2" x14ac:dyDescent="0.3">
      <c r="A8" s="101"/>
      <c r="B8" s="102">
        <v>3.3</v>
      </c>
      <c r="C8" s="103" t="s">
        <v>244</v>
      </c>
      <c r="D8" s="104" t="s">
        <v>80</v>
      </c>
      <c r="E8" s="105"/>
      <c r="F8" s="106">
        <v>0</v>
      </c>
      <c r="G8" s="106">
        <v>1</v>
      </c>
      <c r="H8" s="151">
        <f>$F8*$G8</f>
        <v>0</v>
      </c>
      <c r="I8" s="152" t="s">
        <v>245</v>
      </c>
    </row>
    <row r="9" spans="1:9" s="108" customFormat="1" ht="158.25" customHeight="1" x14ac:dyDescent="0.3">
      <c r="A9" s="101"/>
      <c r="B9" s="102">
        <v>3.5</v>
      </c>
      <c r="C9" s="102" t="s">
        <v>317</v>
      </c>
      <c r="D9" s="104" t="s">
        <v>81</v>
      </c>
      <c r="E9" s="105"/>
      <c r="F9" s="106">
        <v>0</v>
      </c>
      <c r="G9" s="106">
        <v>1</v>
      </c>
      <c r="H9" s="151">
        <f>$F9*$G9</f>
        <v>0</v>
      </c>
      <c r="I9" s="104" t="s">
        <v>246</v>
      </c>
    </row>
    <row r="10" spans="1:9" s="108" customFormat="1" ht="171.75" customHeight="1" x14ac:dyDescent="0.3">
      <c r="A10" s="101"/>
      <c r="B10" s="102">
        <v>3.6</v>
      </c>
      <c r="C10" s="103" t="s">
        <v>318</v>
      </c>
      <c r="D10" s="104" t="s">
        <v>82</v>
      </c>
      <c r="E10" s="105" t="s">
        <v>14</v>
      </c>
      <c r="F10" s="106">
        <v>0</v>
      </c>
      <c r="G10" s="106">
        <v>1</v>
      </c>
      <c r="H10" s="151">
        <f t="shared" ref="H10:H15" si="0">$F10*$G10</f>
        <v>0</v>
      </c>
      <c r="I10" s="152" t="s">
        <v>247</v>
      </c>
    </row>
    <row r="11" spans="1:9" s="116" customFormat="1" ht="181.5" customHeight="1" x14ac:dyDescent="0.3">
      <c r="A11" s="7"/>
      <c r="B11" s="102">
        <v>3.8</v>
      </c>
      <c r="C11" s="102" t="s">
        <v>319</v>
      </c>
      <c r="D11" s="104" t="s">
        <v>83</v>
      </c>
      <c r="E11" s="105" t="s">
        <v>14</v>
      </c>
      <c r="F11" s="106">
        <v>0</v>
      </c>
      <c r="G11" s="106">
        <v>1</v>
      </c>
      <c r="H11" s="151">
        <f t="shared" si="0"/>
        <v>0</v>
      </c>
      <c r="I11" s="152" t="s">
        <v>248</v>
      </c>
    </row>
    <row r="12" spans="1:9" s="116" customFormat="1" ht="93.6" x14ac:dyDescent="0.3">
      <c r="A12" s="7"/>
      <c r="B12" s="102">
        <v>3.9</v>
      </c>
      <c r="C12" s="153" t="s">
        <v>320</v>
      </c>
      <c r="D12" s="154" t="s">
        <v>84</v>
      </c>
      <c r="E12" s="155" t="s">
        <v>14</v>
      </c>
      <c r="F12" s="106">
        <v>0</v>
      </c>
      <c r="G12" s="106">
        <v>1</v>
      </c>
      <c r="H12" s="151">
        <f t="shared" si="0"/>
        <v>0</v>
      </c>
      <c r="I12" s="102" t="s">
        <v>249</v>
      </c>
    </row>
    <row r="13" spans="1:9" x14ac:dyDescent="0.3">
      <c r="B13" s="156"/>
      <c r="C13" s="156"/>
      <c r="D13" s="156"/>
      <c r="E13" s="157"/>
      <c r="F13" s="158">
        <v>0</v>
      </c>
      <c r="G13" s="158">
        <v>0</v>
      </c>
      <c r="H13" s="159">
        <f t="shared" si="0"/>
        <v>0</v>
      </c>
      <c r="I13" s="160"/>
    </row>
    <row r="14" spans="1:9" x14ac:dyDescent="0.3">
      <c r="B14" s="1"/>
      <c r="C14" s="1"/>
      <c r="D14" s="1"/>
      <c r="E14" s="161"/>
      <c r="F14" s="114">
        <v>0</v>
      </c>
      <c r="G14" s="114">
        <v>0</v>
      </c>
      <c r="H14" s="162">
        <f t="shared" si="0"/>
        <v>0</v>
      </c>
      <c r="I14" s="35"/>
    </row>
    <row r="15" spans="1:9" x14ac:dyDescent="0.3">
      <c r="B15" s="1"/>
      <c r="C15" s="1"/>
      <c r="D15" s="1"/>
      <c r="E15" s="161"/>
      <c r="F15" s="114">
        <v>0</v>
      </c>
      <c r="G15" s="114">
        <v>0</v>
      </c>
      <c r="H15" s="162">
        <f t="shared" si="0"/>
        <v>0</v>
      </c>
      <c r="I15" s="35"/>
    </row>
    <row r="16" spans="1:9" x14ac:dyDescent="0.3">
      <c r="D16" s="124"/>
      <c r="E16" s="124"/>
      <c r="F16" s="124"/>
      <c r="G16" s="124"/>
    </row>
    <row r="17" spans="5:8" x14ac:dyDescent="0.3">
      <c r="E17" s="121" t="s">
        <v>64</v>
      </c>
      <c r="F17" s="1"/>
      <c r="G17" s="1"/>
      <c r="H17" s="163">
        <f>(SUMIF(H$8:H$15,"&gt;=0")/G$18)*(G$18/G$19)</f>
        <v>0</v>
      </c>
    </row>
    <row r="18" spans="5:8" x14ac:dyDescent="0.3">
      <c r="E18" s="121" t="s">
        <v>65</v>
      </c>
      <c r="F18" s="1" t="s">
        <v>14</v>
      </c>
      <c r="G18" s="164">
        <f>COUNTIF(G$8:G$15,"&gt;0")</f>
        <v>5</v>
      </c>
      <c r="H18" s="1"/>
    </row>
    <row r="19" spans="5:8" x14ac:dyDescent="0.3">
      <c r="E19" s="121" t="s">
        <v>66</v>
      </c>
      <c r="F19" s="1" t="s">
        <v>14</v>
      </c>
      <c r="G19" s="164">
        <f>SUMIF($G$8:$G$15,"&gt;0")</f>
        <v>5</v>
      </c>
      <c r="H19" s="1"/>
    </row>
    <row r="20" spans="5:8" x14ac:dyDescent="0.3">
      <c r="E20" s="121" t="s">
        <v>67</v>
      </c>
      <c r="F20" s="164">
        <f>SUMIF(F$8:F$15,"&gt;=0")/$G$18</f>
        <v>0</v>
      </c>
      <c r="G20" s="1"/>
      <c r="H20" s="1"/>
    </row>
  </sheetData>
  <sheetProtection sheet="1" objects="1" scenarios="1"/>
  <dataValidations disablePrompts="1" count="1">
    <dataValidation type="whole" operator="lessThan" allowBlank="1" showInputMessage="1" showErrorMessage="1" sqref="H8:H15" xr:uid="{772D0FF4-17FD-4A1D-A585-22D52D55CF77}">
      <formula1>101</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FD8C-4B77-4D27-85F9-E176ED77E61D}">
  <sheetPr published="0"/>
  <dimension ref="A2:I19"/>
  <sheetViews>
    <sheetView zoomScale="80" zoomScaleNormal="80" workbookViewId="0"/>
  </sheetViews>
  <sheetFormatPr defaultColWidth="11" defaultRowHeight="15.6" x14ac:dyDescent="0.3"/>
  <cols>
    <col min="1" max="1" width="2.19921875" style="2" customWidth="1"/>
    <col min="2" max="2" width="8.59765625" style="2" customWidth="1"/>
    <col min="3" max="3" width="30" style="2" customWidth="1"/>
    <col min="4" max="4" width="48.69921875" style="2" customWidth="1"/>
    <col min="5" max="5" width="57.69921875" style="87" customWidth="1"/>
    <col min="6" max="7" width="8.59765625" style="3" customWidth="1"/>
    <col min="8" max="8" width="10" style="3" customWidth="1"/>
    <col min="9" max="9" width="62" style="2" customWidth="1"/>
    <col min="10" max="10" width="61" style="2" customWidth="1"/>
    <col min="11" max="16384" width="11" style="2"/>
  </cols>
  <sheetData>
    <row r="2" spans="1:9" x14ac:dyDescent="0.3">
      <c r="B2" s="4" t="s">
        <v>85</v>
      </c>
    </row>
    <row r="3" spans="1:9" ht="33" x14ac:dyDescent="0.3">
      <c r="D3" s="5" t="s">
        <v>86</v>
      </c>
    </row>
    <row r="4" spans="1:9" ht="172.8" x14ac:dyDescent="0.3">
      <c r="D4" s="165" t="s">
        <v>87</v>
      </c>
    </row>
    <row r="5" spans="1:9" x14ac:dyDescent="0.3">
      <c r="A5" s="92"/>
      <c r="B5" s="126"/>
      <c r="C5" s="92"/>
      <c r="H5" s="3" t="s">
        <v>14</v>
      </c>
    </row>
    <row r="6" spans="1:9" ht="31.2" x14ac:dyDescent="0.3">
      <c r="A6" s="92"/>
      <c r="B6" s="166" t="s">
        <v>53</v>
      </c>
      <c r="C6" s="167" t="s">
        <v>54</v>
      </c>
      <c r="D6" s="168" t="s">
        <v>55</v>
      </c>
      <c r="E6" s="169" t="s">
        <v>71</v>
      </c>
      <c r="F6" s="170" t="s">
        <v>57</v>
      </c>
      <c r="G6" s="170" t="s">
        <v>58</v>
      </c>
      <c r="H6" s="169" t="s">
        <v>59</v>
      </c>
      <c r="I6" s="170" t="s">
        <v>60</v>
      </c>
    </row>
    <row r="7" spans="1:9" x14ac:dyDescent="0.3">
      <c r="A7" s="92"/>
      <c r="B7" s="132"/>
      <c r="C7" s="150"/>
      <c r="D7" s="100"/>
      <c r="E7" s="135"/>
      <c r="F7" s="136"/>
      <c r="G7" s="136"/>
      <c r="H7" s="136"/>
      <c r="I7" s="33"/>
    </row>
    <row r="8" spans="1:9" s="108" customFormat="1" ht="129.6" x14ac:dyDescent="0.3">
      <c r="A8" s="101" t="s">
        <v>88</v>
      </c>
      <c r="B8" s="102">
        <v>4.2</v>
      </c>
      <c r="C8" s="102" t="s">
        <v>250</v>
      </c>
      <c r="D8" s="104" t="s">
        <v>89</v>
      </c>
      <c r="E8" s="105" t="s">
        <v>14</v>
      </c>
      <c r="F8" s="106">
        <v>0</v>
      </c>
      <c r="G8" s="106">
        <v>1</v>
      </c>
      <c r="H8" s="171">
        <f t="shared" ref="H8:H12" si="0">$F8*$G8</f>
        <v>0</v>
      </c>
      <c r="I8" s="104" t="s">
        <v>251</v>
      </c>
    </row>
    <row r="9" spans="1:9" ht="144" x14ac:dyDescent="0.3">
      <c r="A9" s="92"/>
      <c r="B9" s="172">
        <v>4.3</v>
      </c>
      <c r="C9" s="172" t="s">
        <v>252</v>
      </c>
      <c r="D9" s="173" t="s">
        <v>90</v>
      </c>
      <c r="E9" s="174"/>
      <c r="F9" s="158">
        <v>0</v>
      </c>
      <c r="G9" s="158">
        <v>1</v>
      </c>
      <c r="H9" s="175">
        <f t="shared" si="0"/>
        <v>0</v>
      </c>
      <c r="I9" s="173" t="s">
        <v>253</v>
      </c>
    </row>
    <row r="10" spans="1:9" s="176" customFormat="1" ht="172.8" x14ac:dyDescent="0.3">
      <c r="A10" s="6"/>
      <c r="B10" s="102">
        <v>4.5999999999999996</v>
      </c>
      <c r="C10" s="102" t="s">
        <v>254</v>
      </c>
      <c r="D10" s="104" t="s">
        <v>220</v>
      </c>
      <c r="E10" s="105"/>
      <c r="F10" s="106">
        <v>0</v>
      </c>
      <c r="G10" s="106">
        <v>1</v>
      </c>
      <c r="H10" s="171">
        <f t="shared" si="0"/>
        <v>0</v>
      </c>
      <c r="I10" s="104" t="s">
        <v>255</v>
      </c>
    </row>
    <row r="11" spans="1:9" s="116" customFormat="1" ht="201.6" x14ac:dyDescent="0.3">
      <c r="A11" s="7"/>
      <c r="B11" s="102">
        <v>4.8</v>
      </c>
      <c r="C11" s="102" t="s">
        <v>256</v>
      </c>
      <c r="D11" s="104" t="s">
        <v>91</v>
      </c>
      <c r="E11" s="105"/>
      <c r="F11" s="106">
        <v>0</v>
      </c>
      <c r="G11" s="106">
        <v>1</v>
      </c>
      <c r="H11" s="171">
        <f t="shared" si="0"/>
        <v>0</v>
      </c>
      <c r="I11" s="104" t="s">
        <v>257</v>
      </c>
    </row>
    <row r="12" spans="1:9" ht="219" customHeight="1" x14ac:dyDescent="0.3">
      <c r="A12" s="92"/>
      <c r="B12" s="110">
        <v>4.1399999999999997</v>
      </c>
      <c r="C12" s="110" t="s">
        <v>258</v>
      </c>
      <c r="D12" s="177" t="s">
        <v>92</v>
      </c>
      <c r="E12" s="113"/>
      <c r="F12" s="114">
        <v>0</v>
      </c>
      <c r="G12" s="114">
        <v>1</v>
      </c>
      <c r="H12" s="178">
        <f t="shared" si="0"/>
        <v>0</v>
      </c>
      <c r="I12" s="177" t="s">
        <v>259</v>
      </c>
    </row>
    <row r="13" spans="1:9" s="176" customFormat="1" ht="321" customHeight="1" x14ac:dyDescent="0.3">
      <c r="A13" s="6"/>
      <c r="B13" s="102" t="s">
        <v>93</v>
      </c>
      <c r="C13" s="102" t="s">
        <v>260</v>
      </c>
      <c r="D13" s="104" t="s">
        <v>94</v>
      </c>
      <c r="E13" s="105"/>
      <c r="F13" s="106">
        <v>0</v>
      </c>
      <c r="G13" s="106">
        <v>1</v>
      </c>
      <c r="H13" s="171">
        <f>$F13*$G13</f>
        <v>0</v>
      </c>
      <c r="I13" s="104" t="s">
        <v>261</v>
      </c>
    </row>
    <row r="14" spans="1:9" s="176" customFormat="1" ht="20.25" customHeight="1" x14ac:dyDescent="0.3">
      <c r="A14" s="6"/>
      <c r="B14" s="179"/>
      <c r="C14" s="102"/>
      <c r="D14" s="104"/>
      <c r="E14" s="105"/>
      <c r="F14" s="106">
        <v>0</v>
      </c>
      <c r="G14" s="106">
        <v>0</v>
      </c>
      <c r="H14" s="171">
        <f>$F14*$G14</f>
        <v>0</v>
      </c>
      <c r="I14" s="104"/>
    </row>
    <row r="16" spans="1:9" x14ac:dyDescent="0.3">
      <c r="C16" s="121" t="s">
        <v>64</v>
      </c>
      <c r="D16" s="33"/>
      <c r="E16" s="121" t="s">
        <v>64</v>
      </c>
      <c r="F16" s="1"/>
      <c r="G16" s="1"/>
      <c r="H16" s="180">
        <f>(SUMIF(H$8:H$13,"&gt;=0")/G$17)*(G$17/G$18)</f>
        <v>0</v>
      </c>
    </row>
    <row r="17" spans="3:8" x14ac:dyDescent="0.3">
      <c r="C17" s="121" t="s">
        <v>65</v>
      </c>
      <c r="D17" s="33" t="s">
        <v>14</v>
      </c>
      <c r="E17" s="121" t="s">
        <v>65</v>
      </c>
      <c r="F17" s="1" t="s">
        <v>14</v>
      </c>
      <c r="G17" s="181">
        <f>COUNTIF(G$8:G$14,"&gt;0")</f>
        <v>6</v>
      </c>
      <c r="H17" s="1"/>
    </row>
    <row r="18" spans="3:8" x14ac:dyDescent="0.3">
      <c r="C18" s="121" t="s">
        <v>66</v>
      </c>
      <c r="D18" s="33" t="s">
        <v>14</v>
      </c>
      <c r="E18" s="121" t="s">
        <v>66</v>
      </c>
      <c r="F18" s="1" t="s">
        <v>14</v>
      </c>
      <c r="G18" s="181">
        <f>SUMIF($G$8:$G$14,"&gt;0")</f>
        <v>6</v>
      </c>
      <c r="H18" s="1"/>
    </row>
    <row r="19" spans="3:8" x14ac:dyDescent="0.3">
      <c r="E19" s="121" t="s">
        <v>67</v>
      </c>
      <c r="F19" s="181">
        <f>SUMIF(F$8:F$13,"&gt;=0")/$G$17</f>
        <v>0</v>
      </c>
      <c r="G19" s="1"/>
      <c r="H19" s="1"/>
    </row>
  </sheetData>
  <sheetProtection sheet="1" objects="1" scenarios="1"/>
  <dataValidations count="1">
    <dataValidation type="whole" operator="lessThan" allowBlank="1" showInputMessage="1" showErrorMessage="1" sqref="H8:H9 H10:H14" xr:uid="{19EAF822-F945-4C47-ABFD-9ADB1998AFE0}">
      <formula1>101</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E5D4D-D035-40B0-B492-87EAB31424F3}">
  <sheetPr published="0"/>
  <dimension ref="A2:I19"/>
  <sheetViews>
    <sheetView zoomScale="80" zoomScaleNormal="80" workbookViewId="0"/>
  </sheetViews>
  <sheetFormatPr defaultColWidth="11" defaultRowHeight="15.6" x14ac:dyDescent="0.3"/>
  <cols>
    <col min="1" max="1" width="2.19921875" style="92" customWidth="1"/>
    <col min="2" max="2" width="8.19921875" style="92" customWidth="1"/>
    <col min="3" max="3" width="30" style="92" customWidth="1"/>
    <col min="4" max="4" width="49.5" style="92" customWidth="1"/>
    <col min="5" max="5" width="59.09765625" style="127" customWidth="1"/>
    <col min="6" max="7" width="8.59765625" style="183" customWidth="1"/>
    <col min="8" max="8" width="10" style="183" customWidth="1"/>
    <col min="9" max="9" width="58.5" style="92" customWidth="1"/>
    <col min="10" max="16384" width="11" style="92"/>
  </cols>
  <sheetData>
    <row r="2" spans="1:9" x14ac:dyDescent="0.3">
      <c r="B2" s="182" t="s">
        <v>152</v>
      </c>
    </row>
    <row r="3" spans="1:9" ht="33" x14ac:dyDescent="0.3">
      <c r="D3" s="184" t="s">
        <v>153</v>
      </c>
    </row>
    <row r="4" spans="1:9" ht="172.8" x14ac:dyDescent="0.3">
      <c r="D4" s="185" t="s">
        <v>154</v>
      </c>
    </row>
    <row r="5" spans="1:9" x14ac:dyDescent="0.3">
      <c r="B5" s="186"/>
      <c r="H5" s="183" t="s">
        <v>14</v>
      </c>
    </row>
    <row r="6" spans="1:9" ht="31.2" x14ac:dyDescent="0.3">
      <c r="B6" s="187" t="s">
        <v>155</v>
      </c>
      <c r="C6" s="188" t="s">
        <v>54</v>
      </c>
      <c r="D6" s="189" t="s">
        <v>55</v>
      </c>
      <c r="E6" s="190" t="s">
        <v>71</v>
      </c>
      <c r="F6" s="191" t="s">
        <v>57</v>
      </c>
      <c r="G6" s="191" t="s">
        <v>58</v>
      </c>
      <c r="H6" s="190" t="s">
        <v>59</v>
      </c>
      <c r="I6" s="191" t="s">
        <v>60</v>
      </c>
    </row>
    <row r="7" spans="1:9" x14ac:dyDescent="0.3">
      <c r="B7" s="192"/>
      <c r="C7" s="150"/>
      <c r="D7" s="193"/>
      <c r="E7" s="194"/>
      <c r="F7" s="193"/>
      <c r="G7" s="193"/>
      <c r="H7" s="193"/>
      <c r="I7" s="34"/>
    </row>
    <row r="8" spans="1:9" s="199" customFormat="1" ht="100.8" x14ac:dyDescent="0.3">
      <c r="A8" s="195"/>
      <c r="B8" s="196">
        <v>5.2</v>
      </c>
      <c r="C8" s="196" t="s">
        <v>262</v>
      </c>
      <c r="D8" s="197" t="s">
        <v>156</v>
      </c>
      <c r="E8" s="113"/>
      <c r="F8" s="114">
        <v>0</v>
      </c>
      <c r="G8" s="114">
        <v>1</v>
      </c>
      <c r="H8" s="198">
        <f t="shared" ref="H8:H13" si="0">$F8*$G8</f>
        <v>0</v>
      </c>
      <c r="I8" s="197" t="s">
        <v>263</v>
      </c>
    </row>
    <row r="9" spans="1:9" s="7" customFormat="1" ht="158.4" x14ac:dyDescent="0.3">
      <c r="B9" s="153">
        <v>5.3</v>
      </c>
      <c r="C9" s="153" t="s">
        <v>264</v>
      </c>
      <c r="D9" s="101" t="s">
        <v>157</v>
      </c>
      <c r="E9" s="105" t="s">
        <v>14</v>
      </c>
      <c r="F9" s="106">
        <v>0</v>
      </c>
      <c r="G9" s="106">
        <v>1</v>
      </c>
      <c r="H9" s="200">
        <f t="shared" si="0"/>
        <v>0</v>
      </c>
      <c r="I9" s="101" t="s">
        <v>265</v>
      </c>
    </row>
    <row r="10" spans="1:9" s="7" customFormat="1" ht="166.5" customHeight="1" x14ac:dyDescent="0.3">
      <c r="B10" s="153">
        <v>5.4</v>
      </c>
      <c r="C10" s="153" t="s">
        <v>266</v>
      </c>
      <c r="D10" s="101" t="s">
        <v>158</v>
      </c>
      <c r="E10" s="105"/>
      <c r="F10" s="106">
        <v>0</v>
      </c>
      <c r="G10" s="106">
        <v>1</v>
      </c>
      <c r="H10" s="200">
        <f t="shared" si="0"/>
        <v>0</v>
      </c>
      <c r="I10" s="201" t="s">
        <v>267</v>
      </c>
    </row>
    <row r="11" spans="1:9" s="7" customFormat="1" ht="115.2" x14ac:dyDescent="0.3">
      <c r="B11" s="153">
        <v>5.5</v>
      </c>
      <c r="C11" s="153" t="s">
        <v>268</v>
      </c>
      <c r="D11" s="101" t="s">
        <v>159</v>
      </c>
      <c r="E11" s="105"/>
      <c r="F11" s="106">
        <v>0</v>
      </c>
      <c r="G11" s="106">
        <v>1</v>
      </c>
      <c r="H11" s="200">
        <f t="shared" si="0"/>
        <v>0</v>
      </c>
      <c r="I11" s="101" t="s">
        <v>269</v>
      </c>
    </row>
    <row r="12" spans="1:9" s="109" customFormat="1" ht="143.25" customHeight="1" x14ac:dyDescent="0.3">
      <c r="B12" s="196">
        <v>5.6</v>
      </c>
      <c r="C12" s="196" t="s">
        <v>270</v>
      </c>
      <c r="D12" s="197" t="s">
        <v>160</v>
      </c>
      <c r="E12" s="113"/>
      <c r="F12" s="114">
        <v>0</v>
      </c>
      <c r="G12" s="114">
        <v>1</v>
      </c>
      <c r="H12" s="198">
        <f t="shared" si="0"/>
        <v>0</v>
      </c>
      <c r="I12" s="197" t="s">
        <v>271</v>
      </c>
    </row>
    <row r="13" spans="1:9" s="7" customFormat="1" ht="173.25" customHeight="1" x14ac:dyDescent="0.3">
      <c r="B13" s="153">
        <v>5.9</v>
      </c>
      <c r="C13" s="153" t="s">
        <v>272</v>
      </c>
      <c r="D13" s="101" t="s">
        <v>213</v>
      </c>
      <c r="E13" s="105"/>
      <c r="F13" s="106">
        <v>0</v>
      </c>
      <c r="G13" s="106">
        <v>1</v>
      </c>
      <c r="H13" s="200">
        <f t="shared" si="0"/>
        <v>0</v>
      </c>
      <c r="I13" s="101" t="s">
        <v>273</v>
      </c>
    </row>
    <row r="14" spans="1:9" ht="21.75" customHeight="1" x14ac:dyDescent="0.3">
      <c r="B14" s="196"/>
      <c r="C14" s="196"/>
      <c r="D14" s="197"/>
      <c r="E14" s="113"/>
      <c r="F14" s="114">
        <v>0</v>
      </c>
      <c r="G14" s="114">
        <v>0</v>
      </c>
      <c r="H14" s="198">
        <f t="shared" ref="H14" si="1">$F14*$G14</f>
        <v>0</v>
      </c>
      <c r="I14" s="197"/>
    </row>
    <row r="16" spans="1:9" x14ac:dyDescent="0.3">
      <c r="E16" s="121" t="s">
        <v>64</v>
      </c>
      <c r="F16" s="1"/>
      <c r="G16" s="1"/>
      <c r="H16" s="202">
        <f>(SUMIF(H$8:H$14,"&gt;=0")/G$17)*(G$17/G$18)</f>
        <v>0</v>
      </c>
    </row>
    <row r="17" spans="5:8" x14ac:dyDescent="0.3">
      <c r="E17" s="121" t="s">
        <v>65</v>
      </c>
      <c r="F17" s="1" t="s">
        <v>14</v>
      </c>
      <c r="G17" s="203">
        <f>COUNTIF(G$8:G$14,"&gt;0")</f>
        <v>6</v>
      </c>
      <c r="H17" s="1"/>
    </row>
    <row r="18" spans="5:8" x14ac:dyDescent="0.3">
      <c r="E18" s="121" t="s">
        <v>66</v>
      </c>
      <c r="F18" s="1" t="s">
        <v>14</v>
      </c>
      <c r="G18" s="203">
        <f>SUMIF($G$8:$G$14,"&gt;0")</f>
        <v>6</v>
      </c>
      <c r="H18" s="1"/>
    </row>
    <row r="19" spans="5:8" x14ac:dyDescent="0.3">
      <c r="E19" s="121" t="s">
        <v>67</v>
      </c>
      <c r="F19" s="203">
        <f>SUMIF(F$8:F$14,"&gt;=0")/$G$17</f>
        <v>0</v>
      </c>
      <c r="G19" s="1"/>
      <c r="H19" s="1"/>
    </row>
  </sheetData>
  <sheetProtection sheet="1" objects="1" scenarios="1"/>
  <dataValidations count="1">
    <dataValidation type="whole" operator="lessThan" allowBlank="1" showInputMessage="1" showErrorMessage="1" sqref="H8:H14" xr:uid="{2635A332-CDF2-4DB5-BBCD-74F874AE6A56}">
      <formula1>101</formula1>
    </dataValidation>
  </dataValidations>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BAC43-817F-4140-A909-C3C4E970A69D}">
  <sheetPr published="0"/>
  <dimension ref="A2:I20"/>
  <sheetViews>
    <sheetView zoomScale="80" zoomScaleNormal="80" workbookViewId="0"/>
  </sheetViews>
  <sheetFormatPr defaultColWidth="11" defaultRowHeight="14.4" x14ac:dyDescent="0.3"/>
  <cols>
    <col min="1" max="1" width="2.5" style="204" customWidth="1"/>
    <col min="2" max="2" width="8.19921875" style="204" customWidth="1"/>
    <col min="3" max="3" width="37.5" style="204" customWidth="1"/>
    <col min="4" max="4" width="48.19921875" style="204" customWidth="1"/>
    <col min="5" max="5" width="56.09765625" style="204" customWidth="1"/>
    <col min="6" max="7" width="8.59765625" style="205" customWidth="1"/>
    <col min="8" max="8" width="10" style="205" customWidth="1"/>
    <col min="9" max="9" width="56.59765625" style="204" customWidth="1"/>
    <col min="10" max="16384" width="11" style="204"/>
  </cols>
  <sheetData>
    <row r="2" spans="1:9" x14ac:dyDescent="0.3">
      <c r="B2" s="414" t="s">
        <v>161</v>
      </c>
    </row>
    <row r="3" spans="1:9" ht="33" x14ac:dyDescent="0.3">
      <c r="D3" s="206" t="s">
        <v>162</v>
      </c>
    </row>
    <row r="4" spans="1:9" ht="172.8" x14ac:dyDescent="0.3">
      <c r="D4" s="90" t="s">
        <v>163</v>
      </c>
    </row>
    <row r="5" spans="1:9" x14ac:dyDescent="0.3">
      <c r="A5" s="207"/>
      <c r="B5" s="208"/>
      <c r="C5" s="207"/>
      <c r="H5" s="205" t="s">
        <v>14</v>
      </c>
    </row>
    <row r="6" spans="1:9" ht="28.8" x14ac:dyDescent="0.3">
      <c r="A6" s="207"/>
      <c r="B6" s="209" t="s">
        <v>53</v>
      </c>
      <c r="C6" s="210" t="s">
        <v>54</v>
      </c>
      <c r="D6" s="211" t="s">
        <v>55</v>
      </c>
      <c r="E6" s="212" t="s">
        <v>71</v>
      </c>
      <c r="F6" s="211" t="s">
        <v>57</v>
      </c>
      <c r="G6" s="211" t="s">
        <v>58</v>
      </c>
      <c r="H6" s="213" t="s">
        <v>59</v>
      </c>
      <c r="I6" s="212" t="s">
        <v>60</v>
      </c>
    </row>
    <row r="7" spans="1:9" x14ac:dyDescent="0.3">
      <c r="A7" s="207"/>
      <c r="B7" s="214"/>
      <c r="C7" s="215"/>
      <c r="D7" s="216"/>
      <c r="E7" s="31"/>
      <c r="F7" s="216"/>
      <c r="G7" s="216"/>
      <c r="H7" s="216"/>
      <c r="I7" s="31"/>
    </row>
    <row r="8" spans="1:9" s="108" customFormat="1" ht="154.5" customHeight="1" x14ac:dyDescent="0.3">
      <c r="A8" s="217"/>
      <c r="B8" s="102">
        <v>6.3</v>
      </c>
      <c r="C8" s="218" t="s">
        <v>274</v>
      </c>
      <c r="D8" s="102" t="s">
        <v>164</v>
      </c>
      <c r="E8" s="105"/>
      <c r="F8" s="106">
        <v>0</v>
      </c>
      <c r="G8" s="106">
        <v>1</v>
      </c>
      <c r="H8" s="219">
        <f>$F8*$G8</f>
        <v>0</v>
      </c>
      <c r="I8" s="220" t="s">
        <v>275</v>
      </c>
    </row>
    <row r="9" spans="1:9" s="108" customFormat="1" ht="172.8" x14ac:dyDescent="0.3">
      <c r="A9" s="217"/>
      <c r="B9" s="102">
        <v>6.4</v>
      </c>
      <c r="C9" s="218" t="s">
        <v>321</v>
      </c>
      <c r="D9" s="102" t="s">
        <v>165</v>
      </c>
      <c r="E9" s="105"/>
      <c r="F9" s="106">
        <v>0</v>
      </c>
      <c r="G9" s="106">
        <v>1</v>
      </c>
      <c r="H9" s="219">
        <f t="shared" ref="H9:H15" si="0">$F9*$G9</f>
        <v>0</v>
      </c>
      <c r="I9" s="220" t="s">
        <v>276</v>
      </c>
    </row>
    <row r="10" spans="1:9" s="108" customFormat="1" ht="158.4" x14ac:dyDescent="0.3">
      <c r="A10" s="221"/>
      <c r="B10" s="222">
        <v>6.5</v>
      </c>
      <c r="C10" s="223" t="s">
        <v>277</v>
      </c>
      <c r="D10" s="224" t="s">
        <v>166</v>
      </c>
      <c r="E10" s="225" t="s">
        <v>167</v>
      </c>
      <c r="F10" s="226">
        <v>0</v>
      </c>
      <c r="G10" s="226">
        <v>1</v>
      </c>
      <c r="H10" s="219">
        <f t="shared" si="0"/>
        <v>0</v>
      </c>
      <c r="I10" s="227" t="s">
        <v>278</v>
      </c>
    </row>
    <row r="11" spans="1:9" s="108" customFormat="1" ht="230.4" customHeight="1" x14ac:dyDescent="0.3">
      <c r="A11" s="217"/>
      <c r="B11" s="102" t="s">
        <v>204</v>
      </c>
      <c r="C11" s="218" t="s">
        <v>279</v>
      </c>
      <c r="D11" s="228" t="s">
        <v>316</v>
      </c>
      <c r="E11" s="105"/>
      <c r="F11" s="106">
        <v>0</v>
      </c>
      <c r="G11" s="106">
        <v>1</v>
      </c>
      <c r="H11" s="219">
        <f t="shared" si="0"/>
        <v>0</v>
      </c>
      <c r="I11" s="220" t="s">
        <v>315</v>
      </c>
    </row>
    <row r="12" spans="1:9" s="108" customFormat="1" ht="202.2" customHeight="1" x14ac:dyDescent="0.3">
      <c r="A12" s="217"/>
      <c r="B12" s="102" t="s">
        <v>168</v>
      </c>
      <c r="C12" s="103" t="s">
        <v>280</v>
      </c>
      <c r="D12" s="141" t="s">
        <v>169</v>
      </c>
      <c r="E12" s="105"/>
      <c r="F12" s="106">
        <v>0</v>
      </c>
      <c r="G12" s="106">
        <v>1</v>
      </c>
      <c r="H12" s="219">
        <f t="shared" si="0"/>
        <v>0</v>
      </c>
      <c r="I12" s="220" t="s">
        <v>281</v>
      </c>
    </row>
    <row r="13" spans="1:9" x14ac:dyDescent="0.3">
      <c r="B13" s="30"/>
      <c r="C13" s="141"/>
      <c r="D13" s="229"/>
      <c r="E13" s="113"/>
      <c r="F13" s="114">
        <v>0</v>
      </c>
      <c r="G13" s="114">
        <v>0</v>
      </c>
      <c r="H13" s="219">
        <f t="shared" si="0"/>
        <v>0</v>
      </c>
      <c r="I13" s="30"/>
    </row>
    <row r="14" spans="1:9" x14ac:dyDescent="0.3">
      <c r="B14" s="30"/>
      <c r="C14" s="141"/>
      <c r="D14" s="30"/>
      <c r="E14" s="113"/>
      <c r="F14" s="114">
        <v>0</v>
      </c>
      <c r="G14" s="114">
        <v>0</v>
      </c>
      <c r="H14" s="219">
        <f t="shared" si="0"/>
        <v>0</v>
      </c>
      <c r="I14" s="30"/>
    </row>
    <row r="15" spans="1:9" x14ac:dyDescent="0.3">
      <c r="B15" s="30"/>
      <c r="C15" s="141"/>
      <c r="D15" s="229"/>
      <c r="E15" s="113"/>
      <c r="F15" s="114">
        <v>0</v>
      </c>
      <c r="G15" s="114">
        <v>0</v>
      </c>
      <c r="H15" s="219">
        <f t="shared" si="0"/>
        <v>0</v>
      </c>
      <c r="I15" s="30"/>
    </row>
    <row r="17" spans="5:8" ht="15.6" x14ac:dyDescent="0.3">
      <c r="E17" s="121" t="s">
        <v>64</v>
      </c>
      <c r="F17" s="1"/>
      <c r="G17" s="1"/>
      <c r="H17" s="230">
        <f>(SUMIF(H$8:H$15,"&gt;=0")/G$18)*(G$18/G$19)</f>
        <v>0</v>
      </c>
    </row>
    <row r="18" spans="5:8" ht="15.6" x14ac:dyDescent="0.3">
      <c r="E18" s="121" t="s">
        <v>65</v>
      </c>
      <c r="F18" s="1" t="s">
        <v>14</v>
      </c>
      <c r="G18" s="231">
        <f>COUNTIF(G$8:G$15,"&gt;0")</f>
        <v>5</v>
      </c>
      <c r="H18" s="1"/>
    </row>
    <row r="19" spans="5:8" ht="15.6" x14ac:dyDescent="0.3">
      <c r="E19" s="121" t="s">
        <v>66</v>
      </c>
      <c r="F19" s="1" t="s">
        <v>14</v>
      </c>
      <c r="G19" s="231">
        <f>SUMIF($G$8:$G$15,"&gt;0")</f>
        <v>5</v>
      </c>
      <c r="H19" s="1"/>
    </row>
    <row r="20" spans="5:8" ht="15.6" x14ac:dyDescent="0.3">
      <c r="E20" s="121" t="s">
        <v>67</v>
      </c>
      <c r="F20" s="231">
        <f>SUMIF(F$8:F$15,"&gt;=0")/$G$18</f>
        <v>0</v>
      </c>
      <c r="G20" s="1"/>
      <c r="H20" s="1"/>
    </row>
  </sheetData>
  <sheetProtection sheet="1" objects="1" scenarios="1"/>
  <dataValidations count="1">
    <dataValidation type="whole" operator="lessThan" allowBlank="1" showInputMessage="1" showErrorMessage="1" sqref="H8:H15" xr:uid="{0774B78F-EFA7-447D-9501-9A6F3CE70050}">
      <formula1>101</formula1>
    </dataValidation>
  </dataValidation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9826C-1C54-462B-B00E-748EA2BADBBE}">
  <sheetPr published="0"/>
  <dimension ref="A2:I21"/>
  <sheetViews>
    <sheetView zoomScale="80" zoomScaleNormal="80" workbookViewId="0"/>
  </sheetViews>
  <sheetFormatPr defaultColWidth="11" defaultRowHeight="15.6" x14ac:dyDescent="0.3"/>
  <cols>
    <col min="1" max="1" width="2.59765625" style="232" customWidth="1"/>
    <col min="2" max="2" width="8.09765625" style="232" customWidth="1"/>
    <col min="3" max="3" width="39.69921875" style="232" customWidth="1"/>
    <col min="4" max="4" width="42.5" style="232" customWidth="1"/>
    <col min="5" max="5" width="54.09765625" style="233" customWidth="1"/>
    <col min="6" max="6" width="8.59765625" style="234" customWidth="1"/>
    <col min="7" max="7" width="8.5" style="234" customWidth="1"/>
    <col min="8" max="8" width="10" style="234" customWidth="1"/>
    <col min="9" max="9" width="62.19921875" style="232" customWidth="1"/>
    <col min="10" max="16384" width="11" style="232"/>
  </cols>
  <sheetData>
    <row r="2" spans="1:9" x14ac:dyDescent="0.3">
      <c r="B2" s="86" t="s">
        <v>170</v>
      </c>
    </row>
    <row r="3" spans="1:9" ht="33" x14ac:dyDescent="0.3">
      <c r="D3" s="235" t="s">
        <v>171</v>
      </c>
    </row>
    <row r="4" spans="1:9" ht="230.4" x14ac:dyDescent="0.3">
      <c r="D4" s="236" t="s">
        <v>172</v>
      </c>
    </row>
    <row r="5" spans="1:9" x14ac:dyDescent="0.3">
      <c r="A5" s="237"/>
      <c r="B5" s="238"/>
      <c r="C5" s="237"/>
    </row>
    <row r="6" spans="1:9" ht="31.2" x14ac:dyDescent="0.3">
      <c r="A6" s="237"/>
      <c r="B6" s="239" t="s">
        <v>53</v>
      </c>
      <c r="C6" s="240" t="s">
        <v>54</v>
      </c>
      <c r="D6" s="241" t="s">
        <v>55</v>
      </c>
      <c r="E6" s="242" t="s">
        <v>71</v>
      </c>
      <c r="F6" s="243" t="s">
        <v>57</v>
      </c>
      <c r="G6" s="243" t="s">
        <v>58</v>
      </c>
      <c r="H6" s="244" t="s">
        <v>173</v>
      </c>
      <c r="I6" s="245" t="s">
        <v>60</v>
      </c>
    </row>
    <row r="7" spans="1:9" x14ac:dyDescent="0.3">
      <c r="A7" s="237"/>
      <c r="B7" s="246"/>
      <c r="C7" s="247"/>
      <c r="D7" s="248"/>
      <c r="E7" s="249"/>
      <c r="F7" s="250"/>
      <c r="G7" s="250"/>
      <c r="H7" s="250"/>
      <c r="I7" s="251"/>
    </row>
    <row r="8" spans="1:9" s="259" customFormat="1" ht="172.8" x14ac:dyDescent="0.3">
      <c r="A8" s="252"/>
      <c r="B8" s="253">
        <v>7.2</v>
      </c>
      <c r="C8" s="254" t="s">
        <v>282</v>
      </c>
      <c r="D8" s="255" t="s">
        <v>283</v>
      </c>
      <c r="E8" s="256"/>
      <c r="F8" s="257">
        <v>0</v>
      </c>
      <c r="G8" s="257">
        <v>1</v>
      </c>
      <c r="H8" s="258">
        <f>$F8*$G8</f>
        <v>0</v>
      </c>
      <c r="I8" s="254" t="s">
        <v>284</v>
      </c>
    </row>
    <row r="9" spans="1:9" s="261" customFormat="1" ht="224.25" customHeight="1" x14ac:dyDescent="0.3">
      <c r="A9" s="260"/>
      <c r="B9" s="253">
        <v>7.4</v>
      </c>
      <c r="C9" s="254" t="s">
        <v>285</v>
      </c>
      <c r="D9" s="255" t="s">
        <v>174</v>
      </c>
      <c r="E9" s="256"/>
      <c r="F9" s="257">
        <v>0</v>
      </c>
      <c r="G9" s="257">
        <v>1</v>
      </c>
      <c r="H9" s="258">
        <f t="shared" ref="H9:H16" si="0">$F9*$G9</f>
        <v>0</v>
      </c>
      <c r="I9" s="254" t="s">
        <v>286</v>
      </c>
    </row>
    <row r="10" spans="1:9" s="261" customFormat="1" ht="187.2" x14ac:dyDescent="0.3">
      <c r="A10" s="260"/>
      <c r="B10" s="253">
        <v>7.5</v>
      </c>
      <c r="C10" s="254" t="s">
        <v>287</v>
      </c>
      <c r="D10" s="255" t="s">
        <v>175</v>
      </c>
      <c r="E10" s="262"/>
      <c r="F10" s="257">
        <v>0</v>
      </c>
      <c r="G10" s="257">
        <v>1</v>
      </c>
      <c r="H10" s="258">
        <f t="shared" si="0"/>
        <v>0</v>
      </c>
      <c r="I10" s="254" t="s">
        <v>288</v>
      </c>
    </row>
    <row r="11" spans="1:9" s="268" customFormat="1" ht="187.2" x14ac:dyDescent="0.3">
      <c r="A11" s="263"/>
      <c r="B11" s="228">
        <v>7.6</v>
      </c>
      <c r="C11" s="218" t="s">
        <v>289</v>
      </c>
      <c r="D11" s="264" t="s">
        <v>176</v>
      </c>
      <c r="E11" s="265"/>
      <c r="F11" s="266">
        <v>0</v>
      </c>
      <c r="G11" s="266">
        <v>1</v>
      </c>
      <c r="H11" s="267">
        <f t="shared" si="0"/>
        <v>0</v>
      </c>
      <c r="I11" s="218" t="s">
        <v>290</v>
      </c>
    </row>
    <row r="12" spans="1:9" s="268" customFormat="1" ht="220.5" customHeight="1" x14ac:dyDescent="0.3">
      <c r="A12" s="263"/>
      <c r="B12" s="228">
        <v>7.7</v>
      </c>
      <c r="C12" s="218" t="s">
        <v>291</v>
      </c>
      <c r="D12" s="264" t="s">
        <v>177</v>
      </c>
      <c r="E12" s="269"/>
      <c r="F12" s="270">
        <v>0</v>
      </c>
      <c r="G12" s="270">
        <v>1</v>
      </c>
      <c r="H12" s="267">
        <f t="shared" si="0"/>
        <v>0</v>
      </c>
      <c r="I12" s="218" t="s">
        <v>292</v>
      </c>
    </row>
    <row r="13" spans="1:9" x14ac:dyDescent="0.3">
      <c r="B13" s="261"/>
      <c r="C13" s="261"/>
      <c r="D13" s="229"/>
      <c r="E13" s="271"/>
      <c r="F13" s="272">
        <v>0</v>
      </c>
      <c r="G13" s="272">
        <v>0</v>
      </c>
      <c r="H13" s="258">
        <f t="shared" si="0"/>
        <v>0</v>
      </c>
      <c r="I13" s="261"/>
    </row>
    <row r="14" spans="1:9" x14ac:dyDescent="0.3">
      <c r="B14" s="261"/>
      <c r="C14" s="261"/>
      <c r="D14" s="229"/>
      <c r="E14" s="271"/>
      <c r="F14" s="272">
        <v>0</v>
      </c>
      <c r="G14" s="272">
        <v>0</v>
      </c>
      <c r="H14" s="258">
        <f t="shared" si="0"/>
        <v>0</v>
      </c>
      <c r="I14" s="261"/>
    </row>
    <row r="15" spans="1:9" x14ac:dyDescent="0.3">
      <c r="B15" s="261"/>
      <c r="C15" s="261"/>
      <c r="D15" s="229"/>
      <c r="E15" s="271"/>
      <c r="F15" s="272">
        <v>0</v>
      </c>
      <c r="G15" s="272">
        <v>0</v>
      </c>
      <c r="H15" s="258">
        <f t="shared" si="0"/>
        <v>0</v>
      </c>
      <c r="I15" s="261"/>
    </row>
    <row r="16" spans="1:9" x14ac:dyDescent="0.3">
      <c r="B16" s="261"/>
      <c r="C16" s="261"/>
      <c r="D16" s="261"/>
      <c r="E16" s="273"/>
      <c r="F16" s="272">
        <v>0</v>
      </c>
      <c r="G16" s="272">
        <v>0</v>
      </c>
      <c r="H16" s="274">
        <f t="shared" si="0"/>
        <v>0</v>
      </c>
      <c r="I16" s="261"/>
    </row>
    <row r="18" spans="5:8" x14ac:dyDescent="0.3">
      <c r="E18" s="275" t="s">
        <v>64</v>
      </c>
      <c r="F18" s="276"/>
      <c r="G18" s="276"/>
      <c r="H18" s="277">
        <f>(SUMIF(H$8:H$16,"&gt;=0")/G$19)*(G$19/G$20)</f>
        <v>0</v>
      </c>
    </row>
    <row r="19" spans="5:8" x14ac:dyDescent="0.3">
      <c r="E19" s="275" t="s">
        <v>65</v>
      </c>
      <c r="F19" s="276" t="s">
        <v>14</v>
      </c>
      <c r="G19" s="278">
        <f>COUNTIF(G$8:G$16,"&gt;0")</f>
        <v>5</v>
      </c>
      <c r="H19" s="276"/>
    </row>
    <row r="20" spans="5:8" x14ac:dyDescent="0.3">
      <c r="E20" s="275" t="s">
        <v>66</v>
      </c>
      <c r="F20" s="276" t="s">
        <v>14</v>
      </c>
      <c r="G20" s="278">
        <f>SUMIF($G$8:$G$16,"&gt;0")</f>
        <v>5</v>
      </c>
      <c r="H20" s="276"/>
    </row>
    <row r="21" spans="5:8" x14ac:dyDescent="0.3">
      <c r="E21" s="279" t="s">
        <v>67</v>
      </c>
      <c r="F21" s="278">
        <f>SUMIF(F$8:F$16,"&gt;=0")/$G$19</f>
        <v>0</v>
      </c>
      <c r="G21" s="276"/>
      <c r="H21" s="276"/>
    </row>
  </sheetData>
  <sheetProtection sheet="1" objects="1" scenarios="1"/>
  <dataValidations count="1">
    <dataValidation type="whole" operator="lessThan" allowBlank="1" showInputMessage="1" showErrorMessage="1" sqref="H8:H16" xr:uid="{71CF25CF-B430-4949-B83A-58467DF3C3F5}">
      <formula1>101</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3021C-A061-4E2B-BEF2-FE7B7FE93B09}">
  <sheetPr published="0"/>
  <dimension ref="A2:I19"/>
  <sheetViews>
    <sheetView zoomScale="80" zoomScaleNormal="80" workbookViewId="0"/>
  </sheetViews>
  <sheetFormatPr defaultColWidth="11" defaultRowHeight="15.6" x14ac:dyDescent="0.3"/>
  <cols>
    <col min="1" max="1" width="2.59765625" style="232" customWidth="1"/>
    <col min="2" max="2" width="8.19921875" style="232" customWidth="1"/>
    <col min="3" max="3" width="47.09765625" style="232" customWidth="1"/>
    <col min="4" max="4" width="40.19921875" style="232" customWidth="1"/>
    <col min="5" max="5" width="56.19921875" style="233" customWidth="1"/>
    <col min="6" max="7" width="8.59765625" style="234" customWidth="1"/>
    <col min="8" max="8" width="10" style="280" customWidth="1"/>
    <col min="9" max="9" width="53.09765625" style="232" customWidth="1"/>
    <col min="10" max="16384" width="11" style="232"/>
  </cols>
  <sheetData>
    <row r="2" spans="1:9" x14ac:dyDescent="0.3">
      <c r="B2" s="86" t="s">
        <v>178</v>
      </c>
    </row>
    <row r="3" spans="1:9" ht="33" x14ac:dyDescent="0.3">
      <c r="D3" s="235" t="s">
        <v>179</v>
      </c>
    </row>
    <row r="4" spans="1:9" ht="201.6" x14ac:dyDescent="0.3">
      <c r="D4" s="236" t="s">
        <v>180</v>
      </c>
    </row>
    <row r="5" spans="1:9" x14ac:dyDescent="0.3">
      <c r="A5" s="237"/>
      <c r="B5" s="238"/>
      <c r="C5" s="237"/>
      <c r="H5" s="280" t="s">
        <v>14</v>
      </c>
    </row>
    <row r="6" spans="1:9" ht="31.2" x14ac:dyDescent="0.3">
      <c r="A6" s="237"/>
      <c r="B6" s="281" t="s">
        <v>155</v>
      </c>
      <c r="C6" s="282" t="s">
        <v>54</v>
      </c>
      <c r="D6" s="283" t="s">
        <v>55</v>
      </c>
      <c r="E6" s="284" t="s">
        <v>71</v>
      </c>
      <c r="F6" s="283" t="s">
        <v>57</v>
      </c>
      <c r="G6" s="283" t="s">
        <v>58</v>
      </c>
      <c r="H6" s="284" t="s">
        <v>181</v>
      </c>
      <c r="I6" s="283" t="s">
        <v>60</v>
      </c>
    </row>
    <row r="7" spans="1:9" x14ac:dyDescent="0.3">
      <c r="A7" s="237"/>
      <c r="B7" s="285"/>
      <c r="C7" s="286"/>
      <c r="D7" s="287"/>
      <c r="E7" s="288"/>
      <c r="F7" s="289"/>
      <c r="G7" s="289"/>
      <c r="H7" s="290"/>
      <c r="I7" s="291"/>
    </row>
    <row r="8" spans="1:9" s="261" customFormat="1" ht="158.4" x14ac:dyDescent="0.3">
      <c r="A8" s="260"/>
      <c r="B8" s="253">
        <v>8.4</v>
      </c>
      <c r="C8" s="254" t="s">
        <v>293</v>
      </c>
      <c r="D8" s="255" t="s">
        <v>221</v>
      </c>
      <c r="E8" s="256"/>
      <c r="F8" s="292">
        <v>0</v>
      </c>
      <c r="G8" s="292">
        <v>1</v>
      </c>
      <c r="H8" s="293">
        <f t="shared" ref="H8:H14" si="0">$F8*$G8</f>
        <v>0</v>
      </c>
      <c r="I8" s="254" t="s">
        <v>294</v>
      </c>
    </row>
    <row r="9" spans="1:9" s="268" customFormat="1" ht="172.8" x14ac:dyDescent="0.3">
      <c r="A9" s="263"/>
      <c r="B9" s="228">
        <v>8.5</v>
      </c>
      <c r="C9" s="218" t="s">
        <v>295</v>
      </c>
      <c r="D9" s="264" t="s">
        <v>182</v>
      </c>
      <c r="E9" s="265"/>
      <c r="F9" s="294">
        <v>0</v>
      </c>
      <c r="G9" s="294">
        <v>1</v>
      </c>
      <c r="H9" s="295">
        <f t="shared" si="0"/>
        <v>0</v>
      </c>
      <c r="I9" s="218" t="s">
        <v>296</v>
      </c>
    </row>
    <row r="10" spans="1:9" s="261" customFormat="1" ht="321.75" customHeight="1" x14ac:dyDescent="0.3">
      <c r="A10" s="296"/>
      <c r="B10" s="253">
        <v>8.6999999999999993</v>
      </c>
      <c r="C10" s="254" t="s">
        <v>297</v>
      </c>
      <c r="D10" s="255" t="s">
        <v>183</v>
      </c>
      <c r="E10" s="297"/>
      <c r="F10" s="292">
        <v>0</v>
      </c>
      <c r="G10" s="292">
        <v>1</v>
      </c>
      <c r="H10" s="293">
        <f t="shared" si="0"/>
        <v>0</v>
      </c>
      <c r="I10" s="254" t="s">
        <v>298</v>
      </c>
    </row>
    <row r="11" spans="1:9" s="268" customFormat="1" ht="275.25" customHeight="1" x14ac:dyDescent="0.3">
      <c r="A11" s="263"/>
      <c r="B11" s="228">
        <v>8.8000000000000007</v>
      </c>
      <c r="C11" s="218" t="s">
        <v>299</v>
      </c>
      <c r="D11" s="264" t="s">
        <v>184</v>
      </c>
      <c r="E11" s="298"/>
      <c r="F11" s="294">
        <v>0</v>
      </c>
      <c r="G11" s="294">
        <v>1</v>
      </c>
      <c r="H11" s="295">
        <f t="shared" si="0"/>
        <v>0</v>
      </c>
      <c r="I11" s="218" t="s">
        <v>300</v>
      </c>
    </row>
    <row r="12" spans="1:9" x14ac:dyDescent="0.3">
      <c r="B12" s="261"/>
      <c r="C12" s="261"/>
      <c r="D12" s="261"/>
      <c r="E12" s="273"/>
      <c r="F12" s="299">
        <v>0</v>
      </c>
      <c r="G12" s="299">
        <v>0</v>
      </c>
      <c r="H12" s="293">
        <f t="shared" si="0"/>
        <v>0</v>
      </c>
      <c r="I12" s="261"/>
    </row>
    <row r="13" spans="1:9" x14ac:dyDescent="0.3">
      <c r="B13" s="261"/>
      <c r="C13" s="261"/>
      <c r="D13" s="261"/>
      <c r="E13" s="273"/>
      <c r="F13" s="299">
        <v>0</v>
      </c>
      <c r="G13" s="299">
        <v>0</v>
      </c>
      <c r="H13" s="293">
        <f t="shared" si="0"/>
        <v>0</v>
      </c>
      <c r="I13" s="261"/>
    </row>
    <row r="14" spans="1:9" x14ac:dyDescent="0.3">
      <c r="B14" s="261"/>
      <c r="C14" s="261"/>
      <c r="D14" s="261"/>
      <c r="E14" s="273"/>
      <c r="F14" s="299">
        <v>0</v>
      </c>
      <c r="G14" s="299">
        <v>0</v>
      </c>
      <c r="H14" s="293">
        <f t="shared" si="0"/>
        <v>0</v>
      </c>
      <c r="I14" s="261"/>
    </row>
    <row r="16" spans="1:9" x14ac:dyDescent="0.3">
      <c r="D16" s="124"/>
      <c r="E16" s="275" t="s">
        <v>64</v>
      </c>
      <c r="F16" s="276"/>
      <c r="G16" s="276"/>
      <c r="H16" s="300">
        <f>(SUMIF(H$8:H$14,"&gt;=0")/G$17)*(G$17/G$18)</f>
        <v>0</v>
      </c>
    </row>
    <row r="17" spans="5:8" x14ac:dyDescent="0.3">
      <c r="E17" s="275" t="s">
        <v>65</v>
      </c>
      <c r="F17" s="276" t="s">
        <v>14</v>
      </c>
      <c r="G17" s="301">
        <f>COUNTIF(G$8:G$14,"&gt;0")</f>
        <v>4</v>
      </c>
      <c r="H17" s="276"/>
    </row>
    <row r="18" spans="5:8" x14ac:dyDescent="0.3">
      <c r="E18" s="275" t="s">
        <v>66</v>
      </c>
      <c r="F18" s="276" t="s">
        <v>14</v>
      </c>
      <c r="G18" s="301">
        <f>SUMIF($G$8:$G$14,"&gt;0")</f>
        <v>4</v>
      </c>
      <c r="H18" s="276"/>
    </row>
    <row r="19" spans="5:8" x14ac:dyDescent="0.3">
      <c r="E19" s="279" t="s">
        <v>67</v>
      </c>
      <c r="F19" s="301">
        <f>SUMIF(F$8:F$14,"&gt;=0")/$G$17</f>
        <v>0</v>
      </c>
      <c r="G19" s="276"/>
      <c r="H19" s="276"/>
    </row>
  </sheetData>
  <sheetProtection sheet="1" objects="1" scenarios="1"/>
  <dataValidations count="1">
    <dataValidation type="whole" operator="lessThan" allowBlank="1" showInputMessage="1" showErrorMessage="1" sqref="H8:H14" xr:uid="{C7121851-7679-4CB8-B5C4-E9AF0DC11B5E}">
      <formula1>101</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0D135C35F46F242ABD78D63C2151323" ma:contentTypeVersion="9" ma:contentTypeDescription="Create a new document." ma:contentTypeScope="" ma:versionID="93f51ef78f3914b22acdd5843b37147b">
  <xsd:schema xmlns:xsd="http://www.w3.org/2001/XMLSchema" xmlns:xs="http://www.w3.org/2001/XMLSchema" xmlns:p="http://schemas.microsoft.com/office/2006/metadata/properties" xmlns:ns3="0c867391-8214-4b58-86b3-de07547409f9" xmlns:ns4="fddef6a8-5936-4909-96e0-2ad7a6b1720b" targetNamespace="http://schemas.microsoft.com/office/2006/metadata/properties" ma:root="true" ma:fieldsID="26f20337e5cc2f88fbf71b1b1f68e645" ns3:_="" ns4:_="">
    <xsd:import namespace="0c867391-8214-4b58-86b3-de07547409f9"/>
    <xsd:import namespace="fddef6a8-5936-4909-96e0-2ad7a6b1720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867391-8214-4b58-86b3-de07547409f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def6a8-5936-4909-96e0-2ad7a6b1720b"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F30F1C-7B4F-446C-817F-EA375C46CAC3}">
  <ds:schemaRefs>
    <ds:schemaRef ds:uri="http://schemas.microsoft.com/sharepoint/v3/contenttype/forms"/>
  </ds:schemaRefs>
</ds:datastoreItem>
</file>

<file path=customXml/itemProps2.xml><?xml version="1.0" encoding="utf-8"?>
<ds:datastoreItem xmlns:ds="http://schemas.openxmlformats.org/officeDocument/2006/customXml" ds:itemID="{335373E4-8800-4E44-B2DD-BCEFFB4BF6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867391-8214-4b58-86b3-de07547409f9"/>
    <ds:schemaRef ds:uri="fddef6a8-5936-4909-96e0-2ad7a6b172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174BCD-5714-4031-B5C6-ACCCB3373F0C}">
  <ds:schemaRefs>
    <ds:schemaRef ds:uri="http://purl.org/dc/elements/1.1/"/>
    <ds:schemaRef ds:uri="http://schemas.microsoft.com/office/2006/metadata/properties"/>
    <ds:schemaRef ds:uri="http://purl.org/dc/terms/"/>
    <ds:schemaRef ds:uri="http://schemas.openxmlformats.org/package/2006/metadata/core-properties"/>
    <ds:schemaRef ds:uri="0c867391-8214-4b58-86b3-de07547409f9"/>
    <ds:schemaRef ds:uri="http://schemas.microsoft.com/office/2006/documentManagement/types"/>
    <ds:schemaRef ds:uri="http://schemas.microsoft.com/office/infopath/2007/PartnerControls"/>
    <ds:schemaRef ds:uri="fddef6a8-5936-4909-96e0-2ad7a6b1720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Instructions</vt:lpstr>
      <vt:lpstr>SP1 Governance and Institutions</vt:lpstr>
      <vt:lpstr>SP2 Policy and Legal</vt:lpstr>
      <vt:lpstr>SP3 Financial</vt:lpstr>
      <vt:lpstr>SP4 Data</vt:lpstr>
      <vt:lpstr>SP5 Innovation</vt:lpstr>
      <vt:lpstr>SP6 Standards</vt:lpstr>
      <vt:lpstr>SP7 Partnerships</vt:lpstr>
      <vt:lpstr>SP8 Capacity &amp; Education</vt:lpstr>
      <vt:lpstr>SP9 Comms &amp; Engagement</vt:lpstr>
      <vt:lpstr>Results</vt:lpstr>
      <vt:lpstr>Data Audit</vt:lpstr>
      <vt:lpstr>'SP6 Standards'!_Toc108000199</vt:lpstr>
      <vt:lpstr>'SP9 Comms &amp; Engagement'!_Toc516681157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IGIF-MSDI Diagnostic Template</dc:title>
  <dc:subject/>
  <dc:creator>Mark Probert;Andrew Coote;Robin McLaren;Lesley Arnold;Kathrine Kelm;Gerald.Wong@ukho.gov.uk</dc:creator>
  <cp:keywords/>
  <dc:description/>
  <cp:lastModifiedBy>Gerald J Wong</cp:lastModifiedBy>
  <cp:revision/>
  <dcterms:created xsi:type="dcterms:W3CDTF">2016-11-14T15:26:12Z</dcterms:created>
  <dcterms:modified xsi:type="dcterms:W3CDTF">2023-05-11T08:19:57Z</dcterms:modified>
  <cp:category/>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0x01010000D135C35F46F242ABD78D63C2151323</vt:lpwstr>
  </property>
  <property fmtid="{D5CDD505-2E9C-101B-9397-08002B2CF9AE}" pid="3" name="_MarkAsFinal">
    <vt:bool>true</vt:bool>
  </property>
</Properties>
</file>